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Area" localSheetId="0">Sheet1!$A$1:$P$264</definedName>
  </definedNames>
  <calcPr calcId="162913"/>
</workbook>
</file>

<file path=xl/calcChain.xml><?xml version="1.0" encoding="utf-8"?>
<calcChain xmlns="http://schemas.openxmlformats.org/spreadsheetml/2006/main">
  <c r="D251" i="1" l="1"/>
  <c r="F250" i="1"/>
  <c r="F251" i="1" s="1"/>
  <c r="E250" i="1"/>
  <c r="E251" i="1" s="1"/>
  <c r="D250" i="1"/>
  <c r="C250" i="1"/>
  <c r="C251" i="1" s="1"/>
  <c r="F243" i="1"/>
  <c r="F244" i="1" s="1"/>
  <c r="E243" i="1"/>
  <c r="E244" i="1" s="1"/>
  <c r="D243" i="1"/>
  <c r="C243" i="1"/>
  <c r="C244" i="1" s="1"/>
  <c r="C207" i="1"/>
  <c r="C184" i="1"/>
  <c r="B176" i="1"/>
  <c r="F176" i="1"/>
  <c r="E176" i="1"/>
  <c r="D176" i="1"/>
  <c r="C176" i="1"/>
  <c r="D162" i="1"/>
  <c r="G162" i="1"/>
  <c r="F162" i="1"/>
  <c r="E162" i="1"/>
  <c r="C162" i="1"/>
  <c r="F139" i="1"/>
  <c r="E139" i="1"/>
  <c r="D139" i="1"/>
  <c r="C139" i="1"/>
  <c r="F117" i="1"/>
  <c r="E117" i="1"/>
  <c r="D117" i="1"/>
  <c r="C117" i="1"/>
  <c r="G109" i="1"/>
  <c r="F109" i="1"/>
  <c r="E109" i="1"/>
  <c r="D109" i="1"/>
  <c r="C109" i="1"/>
  <c r="B109" i="1"/>
  <c r="G54" i="1"/>
  <c r="G50" i="1"/>
  <c r="F50" i="1"/>
  <c r="E50" i="1"/>
  <c r="D50" i="1"/>
  <c r="C50" i="1"/>
  <c r="N50" i="1"/>
  <c r="M50" i="1"/>
  <c r="L50" i="1"/>
  <c r="K50" i="1"/>
  <c r="J50" i="1"/>
  <c r="I50" i="1"/>
  <c r="H50" i="1"/>
  <c r="D27" i="1"/>
  <c r="B32" i="1"/>
  <c r="C27" i="1"/>
  <c r="D252" i="1" l="1"/>
  <c r="C252" i="1"/>
  <c r="F252" i="1"/>
  <c r="E252" i="1"/>
  <c r="D244" i="1"/>
  <c r="F64" i="1"/>
  <c r="E64" i="1"/>
  <c r="D64" i="1"/>
  <c r="C64" i="1"/>
  <c r="C132" i="1" l="1"/>
  <c r="F19" i="1"/>
  <c r="E19" i="1"/>
  <c r="G19" i="1"/>
  <c r="D19" i="1"/>
  <c r="C19" i="1"/>
  <c r="E132" i="1" l="1"/>
  <c r="F222" i="1" l="1"/>
  <c r="E222" i="1"/>
  <c r="D222" i="1"/>
  <c r="C222" i="1"/>
  <c r="F154" i="1"/>
  <c r="E154" i="1"/>
  <c r="D154" i="1"/>
  <c r="C154" i="1"/>
  <c r="F132" i="1"/>
  <c r="D132" i="1"/>
  <c r="F87" i="1"/>
  <c r="E87" i="1"/>
  <c r="D87" i="1"/>
  <c r="C87" i="1"/>
  <c r="B87" i="1"/>
  <c r="D95" i="1"/>
  <c r="C72" i="1"/>
  <c r="C42" i="1"/>
  <c r="F42" i="1"/>
  <c r="E42" i="1"/>
  <c r="D42" i="1"/>
  <c r="B42" i="1"/>
  <c r="F199" i="1" l="1"/>
  <c r="E199" i="1"/>
  <c r="D199" i="1"/>
  <c r="C199" i="1"/>
  <c r="F207" i="1" l="1"/>
  <c r="E207" i="1"/>
  <c r="D207" i="1"/>
  <c r="F234" i="1" l="1"/>
  <c r="E234" i="1"/>
  <c r="D234" i="1"/>
  <c r="C234" i="1"/>
  <c r="F230" i="1"/>
  <c r="E230" i="1"/>
  <c r="D230" i="1"/>
  <c r="C230" i="1"/>
  <c r="C235" i="1" l="1"/>
  <c r="F211" i="1" l="1"/>
  <c r="E211" i="1"/>
  <c r="D211" i="1"/>
  <c r="C211" i="1"/>
  <c r="F212" i="1" l="1"/>
  <c r="E212" i="1"/>
  <c r="D212" i="1"/>
  <c r="C212" i="1"/>
  <c r="C188" i="1"/>
  <c r="F188" i="1"/>
  <c r="E188" i="1"/>
  <c r="D188" i="1"/>
  <c r="K184" i="1"/>
  <c r="J184" i="1"/>
  <c r="I184" i="1"/>
  <c r="H184" i="1"/>
  <c r="G184" i="1"/>
  <c r="F184" i="1"/>
  <c r="E184" i="1"/>
  <c r="D184" i="1"/>
  <c r="C189" i="1" l="1"/>
  <c r="F166" i="1"/>
  <c r="E166" i="1"/>
  <c r="D166" i="1"/>
  <c r="C166" i="1"/>
  <c r="C143" i="1"/>
  <c r="F143" i="1"/>
  <c r="E143" i="1"/>
  <c r="D143" i="1"/>
  <c r="F121" i="1"/>
  <c r="E121" i="1"/>
  <c r="D121" i="1"/>
  <c r="C121" i="1"/>
  <c r="F99" i="1"/>
  <c r="E99" i="1"/>
  <c r="D99" i="1"/>
  <c r="C99" i="1"/>
  <c r="L95" i="1"/>
  <c r="K95" i="1"/>
  <c r="H95" i="1"/>
  <c r="G95" i="1"/>
  <c r="F95" i="1"/>
  <c r="E95" i="1"/>
  <c r="C95" i="1"/>
  <c r="F76" i="1"/>
  <c r="E76" i="1"/>
  <c r="D76" i="1"/>
  <c r="C76" i="1"/>
  <c r="C77" i="1" s="1"/>
  <c r="C144" i="1" l="1"/>
  <c r="F54" i="1"/>
  <c r="F55" i="1" s="1"/>
  <c r="E54" i="1"/>
  <c r="E55" i="1" s="1"/>
  <c r="D54" i="1"/>
  <c r="D55" i="1" s="1"/>
  <c r="C54" i="1"/>
  <c r="C55" i="1" s="1"/>
  <c r="H31" i="1" l="1"/>
  <c r="H27" i="1"/>
  <c r="F31" i="1"/>
  <c r="E31" i="1"/>
  <c r="D31" i="1"/>
  <c r="C31" i="1"/>
  <c r="H19" i="1"/>
  <c r="F72" i="1" l="1"/>
  <c r="E72" i="1"/>
  <c r="D72" i="1"/>
  <c r="N143" i="1" l="1"/>
  <c r="M143" i="1"/>
  <c r="L143" i="1"/>
  <c r="K143" i="1"/>
  <c r="J143" i="1"/>
  <c r="I143" i="1"/>
  <c r="H143" i="1"/>
  <c r="G143" i="1"/>
  <c r="N139" i="1"/>
  <c r="M139" i="1"/>
  <c r="L139" i="1"/>
  <c r="K139" i="1"/>
  <c r="J139" i="1"/>
  <c r="I139" i="1"/>
  <c r="H139" i="1"/>
  <c r="G139" i="1"/>
  <c r="N132" i="1"/>
  <c r="M132" i="1"/>
  <c r="L132" i="1"/>
  <c r="K132" i="1"/>
  <c r="J132" i="1"/>
  <c r="I132" i="1"/>
  <c r="H132" i="1"/>
  <c r="G132" i="1"/>
  <c r="G154" i="1"/>
  <c r="H154" i="1"/>
  <c r="I154" i="1"/>
  <c r="J154" i="1"/>
  <c r="K154" i="1"/>
  <c r="L154" i="1"/>
  <c r="M154" i="1"/>
  <c r="N154" i="1"/>
  <c r="H162" i="1"/>
  <c r="I162" i="1"/>
  <c r="J162" i="1"/>
  <c r="K162" i="1"/>
  <c r="L162" i="1"/>
  <c r="M162" i="1"/>
  <c r="N162" i="1"/>
  <c r="F144" i="1" l="1"/>
  <c r="E144" i="1"/>
  <c r="D144" i="1"/>
  <c r="F122" i="1" l="1"/>
  <c r="D122" i="1"/>
  <c r="C122" i="1"/>
  <c r="E122" i="1"/>
  <c r="D100" i="1"/>
  <c r="C100" i="1"/>
  <c r="F100" i="1" l="1"/>
  <c r="E100" i="1"/>
  <c r="D77" i="1" l="1"/>
  <c r="F77" i="1"/>
  <c r="E77" i="1"/>
  <c r="F27" i="1" l="1"/>
  <c r="E27" i="1"/>
  <c r="E32" i="1" s="1"/>
  <c r="C167" i="1" l="1"/>
  <c r="E189" i="1" l="1"/>
  <c r="E235" i="1"/>
  <c r="E167" i="1"/>
  <c r="F189" i="1"/>
  <c r="F235" i="1"/>
  <c r="D189" i="1"/>
  <c r="D235" i="1"/>
  <c r="D167" i="1"/>
  <c r="F167" i="1"/>
  <c r="F32" i="1"/>
  <c r="G27" i="1"/>
  <c r="D32" i="1" l="1"/>
  <c r="C32" i="1"/>
  <c r="L199" i="1"/>
  <c r="N230" i="1"/>
  <c r="K230" i="1"/>
  <c r="J230" i="1"/>
  <c r="I230" i="1"/>
  <c r="H230" i="1"/>
  <c r="G230" i="1"/>
  <c r="G188" i="1"/>
  <c r="H188" i="1"/>
  <c r="I188" i="1"/>
  <c r="J188" i="1"/>
  <c r="K188" i="1"/>
  <c r="L188" i="1"/>
  <c r="M188" i="1"/>
  <c r="N188" i="1"/>
  <c r="G166" i="1"/>
  <c r="H166" i="1"/>
  <c r="I166" i="1"/>
  <c r="J166" i="1"/>
  <c r="K166" i="1"/>
  <c r="L166" i="1"/>
  <c r="M166" i="1"/>
  <c r="N166" i="1"/>
  <c r="G234" i="1"/>
  <c r="H234" i="1"/>
  <c r="I234" i="1"/>
  <c r="J234" i="1"/>
  <c r="K234" i="1"/>
  <c r="L234" i="1"/>
  <c r="M234" i="1"/>
  <c r="N234" i="1"/>
  <c r="G222" i="1"/>
  <c r="H222" i="1"/>
  <c r="I222" i="1"/>
  <c r="J222" i="1"/>
  <c r="K222" i="1"/>
  <c r="L222" i="1"/>
  <c r="M222" i="1"/>
  <c r="N222" i="1"/>
  <c r="G211" i="1"/>
  <c r="H211" i="1"/>
  <c r="I211" i="1"/>
  <c r="J211" i="1"/>
  <c r="K211" i="1"/>
  <c r="L211" i="1"/>
  <c r="M211" i="1"/>
  <c r="N211" i="1"/>
  <c r="G207" i="1"/>
  <c r="H207" i="1"/>
  <c r="I207" i="1"/>
  <c r="J207" i="1"/>
  <c r="K207" i="1"/>
  <c r="L207" i="1"/>
  <c r="M207" i="1"/>
  <c r="N207" i="1"/>
  <c r="G199" i="1"/>
  <c r="H199" i="1"/>
  <c r="I199" i="1"/>
  <c r="J199" i="1"/>
  <c r="K199" i="1"/>
  <c r="M199" i="1"/>
  <c r="N199" i="1"/>
  <c r="L184" i="1"/>
  <c r="M184" i="1"/>
  <c r="N184" i="1"/>
  <c r="G176" i="1"/>
  <c r="H176" i="1"/>
  <c r="I176" i="1"/>
  <c r="J176" i="1"/>
  <c r="K176" i="1"/>
  <c r="L176" i="1"/>
  <c r="M176" i="1"/>
  <c r="N176" i="1"/>
  <c r="G121" i="1"/>
  <c r="H121" i="1"/>
  <c r="I121" i="1"/>
  <c r="J121" i="1"/>
  <c r="K121" i="1"/>
  <c r="L121" i="1"/>
  <c r="M121" i="1"/>
  <c r="N121" i="1"/>
  <c r="G117" i="1"/>
  <c r="H117" i="1"/>
  <c r="I117" i="1"/>
  <c r="J117" i="1"/>
  <c r="K117" i="1"/>
  <c r="L117" i="1"/>
  <c r="M117" i="1"/>
  <c r="N117" i="1"/>
  <c r="H109" i="1"/>
  <c r="I109" i="1"/>
  <c r="J109" i="1"/>
  <c r="K109" i="1"/>
  <c r="L109" i="1"/>
  <c r="M109" i="1"/>
  <c r="N109" i="1"/>
  <c r="G99" i="1"/>
  <c r="H99" i="1"/>
  <c r="I99" i="1"/>
  <c r="J99" i="1"/>
  <c r="K99" i="1"/>
  <c r="L99" i="1"/>
  <c r="M99" i="1"/>
  <c r="N99" i="1"/>
  <c r="I95" i="1"/>
  <c r="J95" i="1"/>
  <c r="M95" i="1"/>
  <c r="N95" i="1"/>
  <c r="G87" i="1"/>
  <c r="H87" i="1"/>
  <c r="I87" i="1"/>
  <c r="J87" i="1"/>
  <c r="K87" i="1"/>
  <c r="L87" i="1"/>
  <c r="M87" i="1"/>
  <c r="N87" i="1"/>
  <c r="G76" i="1"/>
  <c r="H76" i="1"/>
  <c r="I76" i="1"/>
  <c r="J76" i="1"/>
  <c r="K76" i="1"/>
  <c r="L76" i="1"/>
  <c r="M76" i="1"/>
  <c r="N76" i="1"/>
  <c r="G72" i="1"/>
  <c r="H72" i="1"/>
  <c r="I72" i="1"/>
  <c r="J72" i="1"/>
  <c r="K72" i="1"/>
  <c r="L72" i="1"/>
  <c r="M72" i="1"/>
  <c r="N72" i="1"/>
  <c r="G64" i="1"/>
  <c r="H64" i="1"/>
  <c r="I64" i="1"/>
  <c r="J64" i="1"/>
  <c r="K64" i="1"/>
  <c r="L64" i="1"/>
  <c r="M64" i="1"/>
  <c r="N64" i="1"/>
  <c r="H54" i="1"/>
  <c r="I54" i="1"/>
  <c r="J54" i="1"/>
  <c r="K54" i="1"/>
  <c r="L54" i="1"/>
  <c r="M54" i="1"/>
  <c r="N54" i="1"/>
  <c r="G42" i="1"/>
  <c r="H42" i="1"/>
  <c r="I42" i="1"/>
  <c r="J42" i="1"/>
  <c r="K42" i="1"/>
  <c r="L42" i="1"/>
  <c r="M42" i="1"/>
  <c r="N42" i="1"/>
  <c r="J31" i="1"/>
  <c r="K31" i="1"/>
  <c r="L31" i="1"/>
  <c r="M31" i="1"/>
  <c r="N31" i="1"/>
  <c r="I31" i="1"/>
  <c r="G31" i="1"/>
  <c r="N27" i="1"/>
  <c r="M27" i="1"/>
  <c r="L27" i="1"/>
  <c r="K27" i="1"/>
  <c r="J27" i="1"/>
  <c r="I27" i="1"/>
  <c r="N19" i="1"/>
  <c r="M19" i="1"/>
  <c r="L19" i="1"/>
  <c r="K19" i="1"/>
  <c r="J19" i="1"/>
  <c r="I19" i="1"/>
</calcChain>
</file>

<file path=xl/sharedStrings.xml><?xml version="1.0" encoding="utf-8"?>
<sst xmlns="http://schemas.openxmlformats.org/spreadsheetml/2006/main" count="1313" uniqueCount="534">
  <si>
    <r>
      <rPr>
        <b/>
        <sz val="11"/>
        <rFont val="Times New Roman"/>
        <family val="1"/>
        <charset val="204"/>
      </rPr>
      <t>1 день</t>
    </r>
  </si>
  <si>
    <r>
      <rPr>
        <b/>
        <sz val="11"/>
        <rFont val="Times New Roman"/>
        <family val="1"/>
        <charset val="204"/>
      </rPr>
      <t>Прием пищи, наименование блюда</t>
    </r>
  </si>
  <si>
    <r>
      <rPr>
        <b/>
        <sz val="11"/>
        <rFont val="Times New Roman"/>
        <family val="1"/>
        <charset val="204"/>
      </rPr>
      <t>Пищевые вещества</t>
    </r>
  </si>
  <si>
    <r>
      <rPr>
        <b/>
        <sz val="11"/>
        <rFont val="Times New Roman"/>
        <family val="1"/>
        <charset val="204"/>
      </rPr>
      <t>Энергетическ ая ценность, ккал</t>
    </r>
  </si>
  <si>
    <r>
      <rPr>
        <b/>
        <sz val="11"/>
        <rFont val="Times New Roman"/>
        <family val="1"/>
        <charset val="204"/>
      </rPr>
      <t>Сборник</t>
    </r>
  </si>
  <si>
    <r>
      <rPr>
        <b/>
        <sz val="11"/>
        <rFont val="Times New Roman"/>
        <family val="1"/>
        <charset val="204"/>
      </rPr>
      <t>Белки, г</t>
    </r>
  </si>
  <si>
    <r>
      <rPr>
        <b/>
        <sz val="11"/>
        <rFont val="Times New Roman"/>
        <family val="1"/>
        <charset val="204"/>
      </rPr>
      <t>Жиры, г</t>
    </r>
  </si>
  <si>
    <r>
      <rPr>
        <b/>
        <sz val="11"/>
        <rFont val="Times New Roman"/>
        <family val="1"/>
        <charset val="204"/>
      </rPr>
      <t>Углеводы, г</t>
    </r>
  </si>
  <si>
    <r>
      <rPr>
        <b/>
        <sz val="11"/>
        <rFont val="Times New Roman"/>
        <family val="1"/>
        <charset val="204"/>
      </rPr>
      <t>Завтрак</t>
    </r>
  </si>
  <si>
    <r>
      <rPr>
        <b/>
        <sz val="11"/>
        <rFont val="Times New Roman"/>
        <family val="1"/>
        <charset val="204"/>
      </rPr>
      <t>Итого за прием пищи: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</si>
  <si>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</si>
  <si>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11"/>
        <rFont val="Times New Roman"/>
        <family val="1"/>
        <charset val="204"/>
      </rPr>
      <t>Полдник</t>
    </r>
  </si>
  <si>
    <r>
      <rPr>
        <b/>
        <sz val="11"/>
        <rFont val="Times New Roman"/>
        <family val="1"/>
        <charset val="204"/>
      </rPr>
      <t>Всего за день:</t>
    </r>
  </si>
  <si>
    <r>
      <rPr>
        <b/>
        <sz val="11"/>
        <rFont val="Times New Roman"/>
        <family val="1"/>
        <charset val="204"/>
      </rPr>
      <t>2 день</t>
    </r>
  </si>
  <si>
    <r>
      <rPr>
        <b/>
        <sz val="11"/>
        <rFont val="Times New Roman"/>
        <family val="1"/>
        <charset val="204"/>
      </rPr>
      <t>Масса порции</t>
    </r>
  </si>
  <si>
    <r>
      <rPr>
        <b/>
        <sz val="11"/>
        <rFont val="Times New Roman"/>
        <family val="1"/>
        <charset val="204"/>
      </rPr>
      <t>3 день</t>
    </r>
  </si>
  <si>
    <r>
      <rPr>
        <b/>
        <sz val="11"/>
        <rFont val="Times New Roman"/>
        <family val="1"/>
        <charset val="204"/>
      </rPr>
      <t>Энергетическая ценность, ккал</t>
    </r>
  </si>
  <si>
    <r>
      <rPr>
        <b/>
        <sz val="11"/>
        <rFont val="Times New Roman"/>
        <family val="1"/>
        <charset val="204"/>
      </rPr>
      <t>4 день</t>
    </r>
  </si>
  <si>
    <r>
      <rPr>
        <b/>
        <sz val="11"/>
        <rFont val="Times New Roman"/>
        <family val="1"/>
        <charset val="204"/>
      </rPr>
      <t>5 день</t>
    </r>
  </si>
  <si>
    <r>
      <rPr>
        <b/>
        <sz val="11"/>
        <rFont val="Times New Roman"/>
        <family val="1"/>
        <charset val="204"/>
      </rPr>
      <t>6 день</t>
    </r>
  </si>
  <si>
    <r>
      <rPr>
        <b/>
        <sz val="11"/>
        <rFont val="Times New Roman"/>
        <family val="1"/>
        <charset val="204"/>
      </rPr>
      <t>Энергети-ческая ценность, ккал</t>
    </r>
  </si>
  <si>
    <t>1</t>
  </si>
  <si>
    <t>1_____________________________________1</t>
  </si>
  <si>
    <t>1__________________________________</t>
  </si>
  <si>
    <r>
      <rPr>
        <b/>
        <sz val="11"/>
        <rFont val="Times New Roman"/>
        <family val="1"/>
        <charset val="204"/>
      </rPr>
      <t>Дни</t>
    </r>
  </si>
  <si>
    <r>
      <rPr>
        <b/>
        <sz val="11"/>
        <rFont val="Times New Roman"/>
        <family val="1"/>
        <charset val="204"/>
      </rPr>
      <t>Б, г</t>
    </r>
  </si>
  <si>
    <r>
      <rPr>
        <b/>
        <sz val="11"/>
        <rFont val="Times New Roman"/>
        <family val="1"/>
        <charset val="204"/>
      </rPr>
      <t>Ж,г</t>
    </r>
  </si>
  <si>
    <r>
      <rPr>
        <b/>
        <sz val="11"/>
        <rFont val="Times New Roman"/>
        <family val="1"/>
        <charset val="204"/>
      </rPr>
      <t>У, г</t>
    </r>
  </si>
  <si>
    <r>
      <rPr>
        <b/>
        <sz val="11"/>
        <rFont val="Times New Roman"/>
        <family val="1"/>
        <charset val="204"/>
      </rPr>
      <t>Э.Ц., ккал</t>
    </r>
  </si>
  <si>
    <t xml:space="preserve">120,00   </t>
  </si>
  <si>
    <t xml:space="preserve">БУТЕРБРОД С СЫРОМ       </t>
  </si>
  <si>
    <t>45</t>
  </si>
  <si>
    <t>3</t>
  </si>
  <si>
    <t>2012</t>
  </si>
  <si>
    <t>5,60</t>
  </si>
  <si>
    <t>ВАТРУШКА С ПОВИДЛОМ</t>
  </si>
  <si>
    <t>40</t>
  </si>
  <si>
    <t>7,55</t>
  </si>
  <si>
    <t>ЧАИ С САХАРОМ</t>
  </si>
  <si>
    <t>200</t>
  </si>
  <si>
    <t>0,40</t>
  </si>
  <si>
    <t>0,10</t>
  </si>
  <si>
    <t>7,20</t>
  </si>
  <si>
    <t>20,00</t>
  </si>
  <si>
    <t>ЙОГУРТ В ИНД.УПАК.</t>
  </si>
  <si>
    <t>125</t>
  </si>
  <si>
    <t>6,30</t>
  </si>
  <si>
    <t>4,00</t>
  </si>
  <si>
    <t>10,60</t>
  </si>
  <si>
    <t>88,00</t>
  </si>
  <si>
    <t>150</t>
  </si>
  <si>
    <t>30</t>
  </si>
  <si>
    <t>1,50</t>
  </si>
  <si>
    <t>1,00</t>
  </si>
  <si>
    <t>9,40</t>
  </si>
  <si>
    <t>КАРТОФЕЛЬНОЕ ПЮРЕ</t>
  </si>
  <si>
    <t>0,44</t>
  </si>
  <si>
    <t>0,02</t>
  </si>
  <si>
    <t>27,80</t>
  </si>
  <si>
    <t>118,00</t>
  </si>
  <si>
    <t>ХЛЕБ РЖАНО-ПШЕНИЧНЫЙ ОБОГАЩЕННЫЙ</t>
  </si>
  <si>
    <t>2,20</t>
  </si>
  <si>
    <t>56,00</t>
  </si>
  <si>
    <t>БАТОН ОБОГАЩЕННЫЙ</t>
  </si>
  <si>
    <t>БУЛОЧКА "ТВОРОЖНАЯ"</t>
  </si>
  <si>
    <t>100</t>
  </si>
  <si>
    <t>11,80</t>
  </si>
  <si>
    <t>46,80</t>
  </si>
  <si>
    <t>СОК ФРУКТОВЫЙ В ИНД УП</t>
  </si>
  <si>
    <t>0,00</t>
  </si>
  <si>
    <t>25,40</t>
  </si>
  <si>
    <t>0,30</t>
  </si>
  <si>
    <t>КОФЕЙНЫЙ НАПИТОК</t>
  </si>
  <si>
    <t>ГРУША СВЕЖАЯ</t>
  </si>
  <si>
    <t>280</t>
  </si>
  <si>
    <t>СДОБА ОБЫКНОВЕННАЯ</t>
  </si>
  <si>
    <t>МОЛОКО В ИНД,УПАК.</t>
  </si>
  <si>
    <t>5,00</t>
  </si>
  <si>
    <t>106,00</t>
  </si>
  <si>
    <t>БУТЕРБРОД С ДЖЕМОМ</t>
  </si>
  <si>
    <t>55</t>
  </si>
  <si>
    <t>2,51</t>
  </si>
  <si>
    <t>3,93</t>
  </si>
  <si>
    <t>28,88</t>
  </si>
  <si>
    <t>161,00</t>
  </si>
  <si>
    <t>ЗАПЕКАНКА ИЗ ТВОРОГА С МОЛОКОМ СГУЩЕННЫМ</t>
  </si>
  <si>
    <t>ЧАЙ С ЛИМОНОМ</t>
  </si>
  <si>
    <t>200/10</t>
  </si>
  <si>
    <t>0,12</t>
  </si>
  <si>
    <t>10,20</t>
  </si>
  <si>
    <t>21,00</t>
  </si>
  <si>
    <t>50</t>
  </si>
  <si>
    <t>СУП-ЛАПША ДОМАШНЯЯ С ПТИЦЕЙ, ЗЕЛЕНЬЮ ПЕТРУШКИ</t>
  </si>
  <si>
    <t>5,6</t>
  </si>
  <si>
    <t>11,6</t>
  </si>
  <si>
    <t>0,16</t>
  </si>
  <si>
    <t>ПИРОЖОК С ЯБЛОКАМИ</t>
  </si>
  <si>
    <t>МАКАРОНЫ, ЗАПЕЧЕННЫЕ С СЫРОМ</t>
  </si>
  <si>
    <t>180</t>
  </si>
  <si>
    <t>КАКАО С МОЛОКОМ</t>
  </si>
  <si>
    <t>2,90</t>
  </si>
  <si>
    <t>КАША "ЯНТАРНАЯ"</t>
  </si>
  <si>
    <t>БАНАН СВЕЖИЙ</t>
  </si>
  <si>
    <t>2,14</t>
  </si>
  <si>
    <t>0,71</t>
  </si>
  <si>
    <t>30,00</t>
  </si>
  <si>
    <t>192,00</t>
  </si>
  <si>
    <t>ВИНЕГРЕТ ОВОЩНОЙ</t>
  </si>
  <si>
    <t>КАША ПШЕНИЧНАЯ МОЛОЧНАЯ</t>
  </si>
  <si>
    <t>ЧАЙ С САХАРОМ</t>
  </si>
  <si>
    <t>0,4</t>
  </si>
  <si>
    <t>2,2</t>
  </si>
  <si>
    <t>КАША ГРЕЧНЕВАЯ РАССЫПЧАТАЯ</t>
  </si>
  <si>
    <t>Всего за 1 день:</t>
  </si>
  <si>
    <t>Всего за 2 день:</t>
  </si>
  <si>
    <t>Всего за 3 день:</t>
  </si>
  <si>
    <t>Всего за 4 день:</t>
  </si>
  <si>
    <t>Всего за 5 день:</t>
  </si>
  <si>
    <t>Всего за 7 день:</t>
  </si>
  <si>
    <t>Всего за 8 день:</t>
  </si>
  <si>
    <t>Всего за 9 день:</t>
  </si>
  <si>
    <t>Всего за 10 день:</t>
  </si>
  <si>
    <t>5</t>
  </si>
  <si>
    <t>10</t>
  </si>
  <si>
    <t>Витамины (мг)</t>
  </si>
  <si>
    <t>Минеральные вещества (мг)</t>
  </si>
  <si>
    <t>В1</t>
  </si>
  <si>
    <t>С</t>
  </si>
  <si>
    <t>А</t>
  </si>
  <si>
    <t>Е</t>
  </si>
  <si>
    <t>Са</t>
  </si>
  <si>
    <t>Р</t>
  </si>
  <si>
    <t>Mg</t>
  </si>
  <si>
    <t>Fe</t>
  </si>
  <si>
    <t>0</t>
  </si>
  <si>
    <t>0,7</t>
  </si>
  <si>
    <t>0,3</t>
  </si>
  <si>
    <t>10,6</t>
  </si>
  <si>
    <t>ИТОГО 2-я НЕДЕЛЯ</t>
  </si>
  <si>
    <t>413,25</t>
  </si>
  <si>
    <t>83,62</t>
  </si>
  <si>
    <t>Год
 издания</t>
  </si>
  <si>
    <t>Энергети-
ческая ценность, ккал</t>
  </si>
  <si>
    <t>Углеводы,
 г</t>
  </si>
  <si>
    <t>Жиры, 
г</t>
  </si>
  <si>
    <t>Белки, 
г</t>
  </si>
  <si>
    <t>Вес блюда,
г</t>
  </si>
  <si>
    <t>Белки,
г</t>
  </si>
  <si>
    <r>
      <rPr>
        <b/>
        <sz val="10"/>
        <rFont val="Times New Roman"/>
        <family val="1"/>
        <charset val="204"/>
      </rPr>
      <t>ТК№</t>
    </r>
  </si>
  <si>
    <r>
      <rPr>
        <b/>
        <sz val="10"/>
        <rFont val="Times New Roman"/>
        <family val="1"/>
        <charset val="204"/>
      </rPr>
      <t>2012</t>
    </r>
  </si>
  <si>
    <r>
      <rPr>
        <b/>
        <sz val="10"/>
        <rFont val="Times New Roman"/>
        <family val="1"/>
        <charset val="204"/>
      </rPr>
      <t>2008</t>
    </r>
  </si>
  <si>
    <r>
      <rPr>
        <b/>
        <sz val="10"/>
        <rFont val="Times New Roman"/>
        <family val="1"/>
        <charset val="204"/>
      </rPr>
      <t>96</t>
    </r>
  </si>
  <si>
    <r>
      <rPr>
        <b/>
        <sz val="10"/>
        <rFont val="Times New Roman"/>
        <family val="1"/>
        <charset val="204"/>
      </rPr>
      <t>479</t>
    </r>
  </si>
  <si>
    <r>
      <rPr>
        <b/>
        <sz val="10"/>
        <rFont val="Times New Roman"/>
        <family val="1"/>
        <charset val="204"/>
      </rPr>
      <t>Год издания</t>
    </r>
  </si>
  <si>
    <r>
      <rPr>
        <b/>
        <sz val="10"/>
        <rFont val="Times New Roman"/>
        <family val="1"/>
        <charset val="204"/>
      </rPr>
      <t>22</t>
    </r>
  </si>
  <si>
    <r>
      <rPr>
        <b/>
        <sz val="10"/>
        <rFont val="Times New Roman"/>
        <family val="1"/>
        <charset val="204"/>
      </rPr>
      <t>57</t>
    </r>
  </si>
  <si>
    <r>
      <rPr>
        <b/>
        <sz val="10"/>
        <rFont val="Times New Roman"/>
        <family val="1"/>
        <charset val="204"/>
      </rPr>
      <t>464</t>
    </r>
  </si>
  <si>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</si>
  <si>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237</t>
    </r>
  </si>
  <si>
    <r>
      <rPr>
        <b/>
        <sz val="10"/>
        <rFont val="Times New Roman"/>
        <family val="1"/>
        <charset val="204"/>
      </rPr>
      <t>86</t>
    </r>
  </si>
  <si>
    <r>
      <rPr>
        <b/>
        <sz val="10"/>
        <rFont val="Times New Roman"/>
        <family val="1"/>
        <charset val="204"/>
      </rPr>
      <t>281</t>
    </r>
  </si>
  <si>
    <r>
      <rPr>
        <b/>
        <sz val="10"/>
        <rFont val="Times New Roman"/>
        <family val="1"/>
        <charset val="204"/>
      </rPr>
      <t>451</t>
    </r>
  </si>
  <si>
    <r>
      <rPr>
        <b/>
        <sz val="10"/>
        <rFont val="Times New Roman"/>
        <family val="1"/>
        <charset val="204"/>
      </rPr>
      <t>207</t>
    </r>
  </si>
  <si>
    <r>
      <rPr>
        <b/>
        <sz val="10"/>
        <rFont val="Times New Roman"/>
        <family val="1"/>
        <charset val="204"/>
      </rPr>
      <t>76</t>
    </r>
  </si>
  <si>
    <r>
      <rPr>
        <b/>
        <sz val="10"/>
        <rFont val="Times New Roman"/>
        <family val="1"/>
        <charset val="204"/>
      </rPr>
      <t>453</t>
    </r>
  </si>
  <si>
    <r>
      <rPr>
        <b/>
        <sz val="10"/>
        <rFont val="Times New Roman"/>
        <family val="1"/>
        <charset val="204"/>
      </rPr>
      <t>187</t>
    </r>
  </si>
  <si>
    <r>
      <rPr>
        <b/>
        <sz val="10"/>
        <rFont val="Times New Roman"/>
        <family val="1"/>
        <charset val="204"/>
      </rPr>
      <t>45</t>
    </r>
  </si>
  <si>
    <r>
      <rPr>
        <b/>
        <sz val="10"/>
        <rFont val="Times New Roman"/>
        <family val="1"/>
        <charset val="204"/>
      </rPr>
      <t>81</t>
    </r>
  </si>
  <si>
    <t>ТК№</t>
  </si>
  <si>
    <r>
      <rPr>
        <b/>
        <sz val="10"/>
        <rFont val="Times New Roman"/>
        <family val="1"/>
        <charset val="204"/>
      </rPr>
      <t>189</t>
    </r>
  </si>
  <si>
    <r>
      <rPr>
        <b/>
        <sz val="10"/>
        <rFont val="Times New Roman"/>
        <family val="1"/>
        <charset val="204"/>
      </rPr>
      <t>83</t>
    </r>
  </si>
  <si>
    <t>____________________</t>
  </si>
  <si>
    <t>Согласовано:</t>
  </si>
  <si>
    <t>Утверждаю:</t>
  </si>
  <si>
    <t>к/к</t>
  </si>
  <si>
    <t>Итого за прием пищи:</t>
  </si>
  <si>
    <t>442</t>
  </si>
  <si>
    <t>2008</t>
  </si>
  <si>
    <t>Всего за день:</t>
  </si>
  <si>
    <t>432</t>
  </si>
  <si>
    <t>401</t>
  </si>
  <si>
    <t>433</t>
  </si>
  <si>
    <t>2,5</t>
  </si>
  <si>
    <t>ЙОГУРТ В ИНД,УПАКОВКЕ</t>
  </si>
  <si>
    <t>ЯБЛОКО СВЕЖЕЕ</t>
  </si>
  <si>
    <t>1,30</t>
  </si>
  <si>
    <t>2,50</t>
  </si>
  <si>
    <t xml:space="preserve"> </t>
  </si>
  <si>
    <t>ИТОГО 1-я НЕДЕЛЯ</t>
  </si>
  <si>
    <t>В среднем за 1 день</t>
  </si>
  <si>
    <t>25</t>
  </si>
  <si>
    <t>1,88</t>
  </si>
  <si>
    <t>0,75</t>
  </si>
  <si>
    <t>12,9</t>
  </si>
  <si>
    <t>66</t>
  </si>
  <si>
    <t>0,23</t>
  </si>
  <si>
    <t>7,9</t>
  </si>
  <si>
    <t>2016</t>
  </si>
  <si>
    <t>9,4</t>
  </si>
  <si>
    <t>РИС ОТВАРНОЙ</t>
  </si>
  <si>
    <t>325</t>
  </si>
  <si>
    <t xml:space="preserve">РАССОЛЬНИК ЛЕНИНГРАДСКИЙ СО  СМЕТАНОЙ И ЗЕЛЕНЬЮ </t>
  </si>
  <si>
    <t>МАКАРОННЫЕ ИЗДЕЛИЯ ОТВАРНЫЕ</t>
  </si>
  <si>
    <t>331</t>
  </si>
  <si>
    <t>ОГУРЕЦ СВЕЖИЙ (ПОРЦИОННО)</t>
  </si>
  <si>
    <t>71</t>
  </si>
  <si>
    <t>2011</t>
  </si>
  <si>
    <t>ЩИ ИЗ СВЕЖЕЙ КАПУСТЫ С КАРТОФЕЛЕМ И СМЕТАНОЙ</t>
  </si>
  <si>
    <t>84</t>
  </si>
  <si>
    <t>КАПУСТА ТУШЕНАЯ (СВЕЖАЯ)</t>
  </si>
  <si>
    <t>346</t>
  </si>
  <si>
    <t>7 день</t>
  </si>
  <si>
    <t>САЛАТ ИЗ СВЕКЛЫ С СЫРОМ, ЧЕСНОКОМ И МАСЛОМ РАСТИТЕЛЬНЫМ</t>
  </si>
  <si>
    <t>48</t>
  </si>
  <si>
    <t>СУП КАРТОФЕЛЬНЫЙ С ФРИКАДЕЛЬКАМИ ИЗ ПТИЦЫ</t>
  </si>
  <si>
    <t>КОМПОТ ИЗ СУХОФРУКТОВ</t>
  </si>
  <si>
    <t>_______________</t>
  </si>
  <si>
    <t>10,3</t>
  </si>
  <si>
    <t>8,8</t>
  </si>
  <si>
    <t>КОНФЕТЫ ШОКОЛОДНЫЕ</t>
  </si>
  <si>
    <t>1,65</t>
  </si>
  <si>
    <t>5,7</t>
  </si>
  <si>
    <t>МОЛОКО В ИНД.УПАКОВКЕ</t>
  </si>
  <si>
    <t>106</t>
  </si>
  <si>
    <t>250/10/1</t>
  </si>
  <si>
    <t>6,6</t>
  </si>
  <si>
    <t>300</t>
  </si>
  <si>
    <t>5,5</t>
  </si>
  <si>
    <t>1,1</t>
  </si>
  <si>
    <t>52</t>
  </si>
  <si>
    <t>ЧЕРЕШНЯ СВЕЖАЯ</t>
  </si>
  <si>
    <t>15,2</t>
  </si>
  <si>
    <t>184</t>
  </si>
  <si>
    <t>5,3</t>
  </si>
  <si>
    <t>6,2</t>
  </si>
  <si>
    <t>7,6</t>
  </si>
  <si>
    <t>41</t>
  </si>
  <si>
    <t>890</t>
  </si>
  <si>
    <t>6,7</t>
  </si>
  <si>
    <t>0,8</t>
  </si>
  <si>
    <t>14</t>
  </si>
  <si>
    <t>250/20</t>
  </si>
  <si>
    <t>СЛИВА СВЕЖАЯ</t>
  </si>
  <si>
    <t>46</t>
  </si>
  <si>
    <t>224</t>
  </si>
  <si>
    <t>250/30</t>
  </si>
  <si>
    <t>8 день</t>
  </si>
  <si>
    <t>ОМЛЕТ НАТУРАЛЬНЫЙ</t>
  </si>
  <si>
    <t>214</t>
  </si>
  <si>
    <t>13</t>
  </si>
  <si>
    <t>189</t>
  </si>
  <si>
    <t>0,2</t>
  </si>
  <si>
    <t>25,7</t>
  </si>
  <si>
    <t>104,0</t>
  </si>
  <si>
    <t>9 день</t>
  </si>
  <si>
    <t>10 день</t>
  </si>
  <si>
    <t>880</t>
  </si>
  <si>
    <t>КАША ГЕРКУЛЕСОВАЯ МОЛОЧНАЯ</t>
  </si>
  <si>
    <t>6,8</t>
  </si>
  <si>
    <t>(завтрак, обед, полдник) для обеспечения детей и подростков (12 лет и старше) в детском</t>
  </si>
  <si>
    <t>с дневным пребыванием</t>
  </si>
  <si>
    <t>10,1</t>
  </si>
  <si>
    <t>24,5</t>
  </si>
  <si>
    <t>12,4</t>
  </si>
  <si>
    <t>6,4</t>
  </si>
  <si>
    <t>15,6</t>
  </si>
  <si>
    <t>Всего за 6 день:</t>
  </si>
  <si>
    <t>Используемые сборники:</t>
  </si>
  <si>
    <t>Начальник детского оздоровительного лагеря</t>
  </si>
  <si>
    <t>431</t>
  </si>
  <si>
    <t>430</t>
  </si>
  <si>
    <t xml:space="preserve">КОТЛЕТЫ РУБЛЕННЫЕ МЯСНЫЕ, ЗАПЕЧЕННЫЕ </t>
  </si>
  <si>
    <t>БУЛОЧКА "ВЕСНУШКА"</t>
  </si>
  <si>
    <t>773</t>
  </si>
  <si>
    <t>2004</t>
  </si>
  <si>
    <t>165</t>
  </si>
  <si>
    <t>321</t>
  </si>
  <si>
    <t>402</t>
  </si>
  <si>
    <t>АКП*</t>
  </si>
  <si>
    <t>*АКП- акт контрольной проработки</t>
  </si>
  <si>
    <t>10,2</t>
  </si>
  <si>
    <t>15,5</t>
  </si>
  <si>
    <t>11,1</t>
  </si>
  <si>
    <t>6,9</t>
  </si>
  <si>
    <t>16,9</t>
  </si>
  <si>
    <t>16,5</t>
  </si>
  <si>
    <t>11,2</t>
  </si>
  <si>
    <t>Обед</t>
  </si>
  <si>
    <t>КАША ГРЕЧНЕВАЯ МОЛОЧНАЯ</t>
  </si>
  <si>
    <t>13,3</t>
  </si>
  <si>
    <t>24,3</t>
  </si>
  <si>
    <t>10,9</t>
  </si>
  <si>
    <t>оздоровительном лагере с дневным пребыванием</t>
  </si>
  <si>
    <t>ЗЕФИР В АССОРТИМЕНТЕ</t>
  </si>
  <si>
    <t>____________________2025 год</t>
  </si>
  <si>
    <t>_______________2025 год</t>
  </si>
  <si>
    <t>5,14</t>
  </si>
  <si>
    <t>7,4</t>
  </si>
  <si>
    <t>КАША РИСОВАЯ МОЛОЧНАЯ</t>
  </si>
  <si>
    <t>6,3</t>
  </si>
  <si>
    <t>170</t>
  </si>
  <si>
    <t>205</t>
  </si>
  <si>
    <t>3,9</t>
  </si>
  <si>
    <t>595</t>
  </si>
  <si>
    <t>8,3</t>
  </si>
  <si>
    <t>8,5</t>
  </si>
  <si>
    <t>9</t>
  </si>
  <si>
    <t>САЛАТ ИЗ СВЕЖИХ ПОМИДОРОВ С ЛУКОМ ЗЕЛЕНЫМ И МАСЛОМ РАСТИТЕЛЬНЫМ</t>
  </si>
  <si>
    <t>1,0</t>
  </si>
  <si>
    <t>9,7</t>
  </si>
  <si>
    <t>4,8</t>
  </si>
  <si>
    <t>101,3</t>
  </si>
  <si>
    <t>СУП КАРТОФЕЛЬНЫЙ СО СЛАДКИМ ПЕРЦЕМ С ПТИЦЕЙ И ЗЕЛЕНЬЮ ПЕТРУШКИ</t>
  </si>
  <si>
    <t>26</t>
  </si>
  <si>
    <t>8,7</t>
  </si>
  <si>
    <t>9,8</t>
  </si>
  <si>
    <t>32,2</t>
  </si>
  <si>
    <t>227,8</t>
  </si>
  <si>
    <t>БЕФСТРОГАНОВ ИЗ ОТВАРНОЙ ГОВЯДИНЫ В СМЕТАННОМ СОУСЕ</t>
  </si>
  <si>
    <t>275</t>
  </si>
  <si>
    <t>17,5</t>
  </si>
  <si>
    <t>255,5</t>
  </si>
  <si>
    <t>6,5</t>
  </si>
  <si>
    <t>7,8</t>
  </si>
  <si>
    <t>49,6</t>
  </si>
  <si>
    <t>269,2</t>
  </si>
  <si>
    <t>КОМПОТ ИЗ СВЕЖЕМОРОЖЕННЫХ ЯГОД (КРЫЖОВНИК)</t>
  </si>
  <si>
    <t>0,08</t>
  </si>
  <si>
    <t>17,42</t>
  </si>
  <si>
    <t>69,44</t>
  </si>
  <si>
    <t>13,9</t>
  </si>
  <si>
    <t>870</t>
  </si>
  <si>
    <t>11,85</t>
  </si>
  <si>
    <t>258</t>
  </si>
  <si>
    <t>БУТЕРБРОД С ВАРЕНОЙ СГУЩЕНКОЙ</t>
  </si>
  <si>
    <t>4,45</t>
  </si>
  <si>
    <t>2,7</t>
  </si>
  <si>
    <t>18,97</t>
  </si>
  <si>
    <t>210/5</t>
  </si>
  <si>
    <t>31,5</t>
  </si>
  <si>
    <t>262,75</t>
  </si>
  <si>
    <t>САЛАТ ИЗ РЕДИСА С ОГУРЦОМ СВЕЖИМ И МАСЛОМ РАСТИТЕЛЬНЫМ</t>
  </si>
  <si>
    <t>БОРЩ С КАПУСТОЙ И КАРТОФЕЛЕМ, СМЕТАНОЙ И ЗЕЛЕНЬЮ ПЕТРУШКИ</t>
  </si>
  <si>
    <t>ШНИЦЕЛЬ РУБЛЕННЫЙ ИЗ ПТИЦЫ</t>
  </si>
  <si>
    <t>314</t>
  </si>
  <si>
    <t>КОМПОТ ИЗ СВЕЖЕМОРОЖЕННЫХ ЯГОД (ЕЖЕВИКА)</t>
  </si>
  <si>
    <t>123</t>
  </si>
  <si>
    <t>2007</t>
  </si>
  <si>
    <t>2,6</t>
  </si>
  <si>
    <t>110,13</t>
  </si>
  <si>
    <t>30,9</t>
  </si>
  <si>
    <t>293,42</t>
  </si>
  <si>
    <t>12</t>
  </si>
  <si>
    <t>13,4</t>
  </si>
  <si>
    <t>237,31</t>
  </si>
  <si>
    <t>4,4</t>
  </si>
  <si>
    <t>38,4</t>
  </si>
  <si>
    <t>252</t>
  </si>
  <si>
    <t>10,8</t>
  </si>
  <si>
    <t>43,2</t>
  </si>
  <si>
    <t>251</t>
  </si>
  <si>
    <t>1840</t>
  </si>
  <si>
    <t>4,51</t>
  </si>
  <si>
    <t>610</t>
  </si>
  <si>
    <t>14,3</t>
  </si>
  <si>
    <t>15,7</t>
  </si>
  <si>
    <t>328</t>
  </si>
  <si>
    <t>29,7</t>
  </si>
  <si>
    <t>САЛАТ ИЗ СВЕЖИХ ПОМИДОРОВ СО СЛАДКИМ ПЕРЦЕМ И МАСЛОМ РАСТИТЕЛЬНЫМ</t>
  </si>
  <si>
    <t>63,6</t>
  </si>
  <si>
    <t>БИТОЧКИ РЫБНЫЕ (ЗАПЕЧЕННЫЕ) С СОУСОМ ТОМАТНЫМ</t>
  </si>
  <si>
    <t>80/364</t>
  </si>
  <si>
    <t>2012/2008</t>
  </si>
  <si>
    <t>КОМПОТ ИЗ ПЛОДОВ СУШЕННЫХ (КУРАГА)</t>
  </si>
  <si>
    <t>0,1</t>
  </si>
  <si>
    <t>34,2</t>
  </si>
  <si>
    <t>142</t>
  </si>
  <si>
    <t>3,6</t>
  </si>
  <si>
    <t>8,04</t>
  </si>
  <si>
    <t>25,5</t>
  </si>
  <si>
    <t>229,05</t>
  </si>
  <si>
    <t>100/30</t>
  </si>
  <si>
    <t>239,4</t>
  </si>
  <si>
    <t>4</t>
  </si>
  <si>
    <t>31,08</t>
  </si>
  <si>
    <t>216,4</t>
  </si>
  <si>
    <t>900</t>
  </si>
  <si>
    <t>247</t>
  </si>
  <si>
    <t>1810</t>
  </si>
  <si>
    <t>26,3</t>
  </si>
  <si>
    <t>8,2</t>
  </si>
  <si>
    <t>204,1</t>
  </si>
  <si>
    <t>21</t>
  </si>
  <si>
    <t>ЗРАЗЫ РУБЛЕННЫЕ</t>
  </si>
  <si>
    <t>12,5</t>
  </si>
  <si>
    <t>278</t>
  </si>
  <si>
    <t>4,6</t>
  </si>
  <si>
    <t>20</t>
  </si>
  <si>
    <t>КИСЕЛЬ "ЯГОДНЫЙ МИКС" (ЯГОДНОЕ АССОРТИ)</t>
  </si>
  <si>
    <t>1,33</t>
  </si>
  <si>
    <t>140</t>
  </si>
  <si>
    <t>6,06</t>
  </si>
  <si>
    <t>224,2</t>
  </si>
  <si>
    <t>15,8</t>
  </si>
  <si>
    <t>276</t>
  </si>
  <si>
    <t>7,08</t>
  </si>
  <si>
    <t>26,7</t>
  </si>
  <si>
    <t>134,7</t>
  </si>
  <si>
    <t>10,55</t>
  </si>
  <si>
    <t>47,3</t>
  </si>
  <si>
    <t>260,7</t>
  </si>
  <si>
    <t>1820</t>
  </si>
  <si>
    <t>16,3</t>
  </si>
  <si>
    <t>293,3</t>
  </si>
  <si>
    <t>10,52</t>
  </si>
  <si>
    <t>СУП КАРТОФЕЛЬНЫЙ С ГОРОХОМ И ГРЕНКАМИ</t>
  </si>
  <si>
    <t>ФРИКАСЕ ИЗ ФИЛЕ ПТИЦЫ</t>
  </si>
  <si>
    <t>РИС ПРИПУЩЕННЫЙ С ОВОЩАМИ</t>
  </si>
  <si>
    <t>326</t>
  </si>
  <si>
    <t>КОМПОТ ЯБЛОЧНО-АПЕЛЬСИНОВЫЙ</t>
  </si>
  <si>
    <t>250/10</t>
  </si>
  <si>
    <t>31,2</t>
  </si>
  <si>
    <t>272,4</t>
  </si>
  <si>
    <t>269</t>
  </si>
  <si>
    <t>18,5</t>
  </si>
  <si>
    <t>БУЛОЧКА ДОМАШНЯЯ</t>
  </si>
  <si>
    <t>10,7</t>
  </si>
  <si>
    <t>232,5</t>
  </si>
  <si>
    <t>467</t>
  </si>
  <si>
    <t>1825</t>
  </si>
  <si>
    <t>685</t>
  </si>
  <si>
    <t>35,4</t>
  </si>
  <si>
    <t>226,9</t>
  </si>
  <si>
    <t>МЯСО ДУХОВОЕ (СВИНИНА) С КАРТОФЕЛЕМ И ОВОЩАМИ</t>
  </si>
  <si>
    <t>183,8</t>
  </si>
  <si>
    <t>22,4</t>
  </si>
  <si>
    <t>19,1</t>
  </si>
  <si>
    <t>514,15</t>
  </si>
  <si>
    <t>1875</t>
  </si>
  <si>
    <t>18,8</t>
  </si>
  <si>
    <t>39,4</t>
  </si>
  <si>
    <t>263,8</t>
  </si>
  <si>
    <t>29,4</t>
  </si>
  <si>
    <t>187,8</t>
  </si>
  <si>
    <t>5,4</t>
  </si>
  <si>
    <t>33,4</t>
  </si>
  <si>
    <t>240,6</t>
  </si>
  <si>
    <t>5,95</t>
  </si>
  <si>
    <t>246,5</t>
  </si>
  <si>
    <t>1775</t>
  </si>
  <si>
    <t>ПЕЧЕНЬ ГОВЯЖЬЯ, ТУШЕННАЯ В СОУСЕ СМЕТАННОМ С ТОМАТОМ И ЛУКОМ</t>
  </si>
  <si>
    <t>261/373</t>
  </si>
  <si>
    <t>1815</t>
  </si>
  <si>
    <t>МАРМЕЛАД</t>
  </si>
  <si>
    <t>19,7</t>
  </si>
  <si>
    <t>100,5</t>
  </si>
  <si>
    <t>675</t>
  </si>
  <si>
    <t>258,9</t>
  </si>
  <si>
    <t>КОМПОТ ИЗ СВЕЖЕМОРОЖЕННЫХ ЯГОД (ЯГОДНЫЙ МИКС)</t>
  </si>
  <si>
    <t>105</t>
  </si>
  <si>
    <t>34,3</t>
  </si>
  <si>
    <t>1845</t>
  </si>
  <si>
    <t>ЯЙЦО ВАРЕНОЕ</t>
  </si>
  <si>
    <t>73</t>
  </si>
  <si>
    <t>213</t>
  </si>
  <si>
    <t>660</t>
  </si>
  <si>
    <t>34</t>
  </si>
  <si>
    <t>243,7</t>
  </si>
  <si>
    <t>СУП-ПЮРЕ ИЗ ТЫКВЫ С ГРЕНКАМИ</t>
  </si>
  <si>
    <t>116(01)/73</t>
  </si>
  <si>
    <t>ЧАХОХБИЛИ (ФИЛЕ ПТИЦЫ)</t>
  </si>
  <si>
    <t>3,09</t>
  </si>
  <si>
    <t>34,7</t>
  </si>
  <si>
    <t>231,8</t>
  </si>
  <si>
    <t>21,2</t>
  </si>
  <si>
    <t>278,9</t>
  </si>
  <si>
    <t>4,2</t>
  </si>
  <si>
    <t>1830</t>
  </si>
  <si>
    <t>В среднем за 10 дней</t>
  </si>
  <si>
    <t>67,04</t>
  </si>
  <si>
    <t>77,58</t>
  </si>
  <si>
    <t>271,18</t>
  </si>
  <si>
    <t>1899,8</t>
  </si>
  <si>
    <t>63,65</t>
  </si>
  <si>
    <t>72,38</t>
  </si>
  <si>
    <t>279,39</t>
  </si>
  <si>
    <t>1933,3</t>
  </si>
  <si>
    <t>62,93</t>
  </si>
  <si>
    <t>68,12</t>
  </si>
  <si>
    <t>272,66</t>
  </si>
  <si>
    <t>1894,15</t>
  </si>
  <si>
    <t>63,66</t>
  </si>
  <si>
    <t>64,54</t>
  </si>
  <si>
    <t>293,2</t>
  </si>
  <si>
    <t>1908,6</t>
  </si>
  <si>
    <t>64,68</t>
  </si>
  <si>
    <t>66,87</t>
  </si>
  <si>
    <t>283,26</t>
  </si>
  <si>
    <t>1896,01</t>
  </si>
  <si>
    <t>67,26</t>
  </si>
  <si>
    <t>79,98</t>
  </si>
  <si>
    <t>288</t>
  </si>
  <si>
    <t>1925,45</t>
  </si>
  <si>
    <t>63,74</t>
  </si>
  <si>
    <t>68,69</t>
  </si>
  <si>
    <t>293,69</t>
  </si>
  <si>
    <t>1974,62</t>
  </si>
  <si>
    <t>65,6</t>
  </si>
  <si>
    <t>67,54</t>
  </si>
  <si>
    <t>273,28</t>
  </si>
  <si>
    <t>1912,85</t>
  </si>
  <si>
    <t>61,24</t>
  </si>
  <si>
    <t>64,7</t>
  </si>
  <si>
    <t>267,98</t>
  </si>
  <si>
    <t>1892,4</t>
  </si>
  <si>
    <t>402,02</t>
  </si>
  <si>
    <t>52,02</t>
  </si>
  <si>
    <t>88,02</t>
  </si>
  <si>
    <t>219</t>
  </si>
  <si>
    <t>29,05</t>
  </si>
  <si>
    <t>68,5</t>
  </si>
  <si>
    <t>74,65</t>
  </si>
  <si>
    <t>245,1</t>
  </si>
  <si>
    <t>1956,8</t>
  </si>
  <si>
    <t>78,01</t>
  </si>
  <si>
    <t>281,01</t>
  </si>
  <si>
    <t>Цикличное десятидневное сбалансированное меню рационов горячего питания</t>
  </si>
  <si>
    <t>1. Сборник рецептур блюд и кулинарных изделий для предприятий общественного питания при общеобразовательных школах/ Под ред.Ф.Л.Марчука и В.Т.Лапшиной. - Изд. Хлебпродинформ, 2004.</t>
  </si>
  <si>
    <t>2. Методические указания города Москвы: Организация питания в дошкольных образовательных учреждениях. 2007.</t>
  </si>
  <si>
    <t>3. Сборник методических рекомендаций по организации питания детей и подростков в учреждениях Санкт-Петербурга, 2008 год</t>
  </si>
  <si>
    <t>4. Сборник рецептур на продукцию для обучающихся во всех образовательных учреждениях Под ред. М.П. Могильного и В.А.Тутельяна, 2011</t>
  </si>
  <si>
    <t>5. Сборник рецептур блюд и кулинарных изделий для питания детей в дошкольных организациях, Могильный М.П., изд. ДелиПринт, 2012 год</t>
  </si>
  <si>
    <t>6. Сборник рецептур на продукцию для обучающихся во всех образовательных учреждениях Под редакцией член-корр. РАН, д.м.н., профессора В.Р. Кучмы. 2016 г.</t>
  </si>
  <si>
    <t>** Допускаются отклонения в случае сбоев поставки в наименованиях по фруктам, джемам, напиткам, сезонные замены овощей и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</si>
</sst>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0" fontId="6" fillId="0" borderId="48"/>
  </cellStyleXfs>
  <cellXfs count="266">
    <xf numFmtId="0" fontId="0" fillId="0" borderId="0" xfId="0"/>
    <xf numFmtId="0" fontId="0" fillId="0" borderId="0" xfId="0" applyAlignment="1">
      <alignment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left" vertical="top" wrapText="1"/>
    </xf>
    <xf numFmtId="49" fontId="1" fillId="0" borderId="21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 wrapText="1" indent="1"/>
    </xf>
    <xf numFmtId="49" fontId="4" fillId="0" borderId="20" xfId="0" applyNumberFormat="1" applyFont="1" applyBorder="1" applyAlignment="1">
      <alignment horizontal="left" vertical="top"/>
    </xf>
    <xf numFmtId="49" fontId="4" fillId="0" borderId="4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left" vertical="top" wrapText="1"/>
    </xf>
    <xf numFmtId="2" fontId="2" fillId="0" borderId="49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left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3" fillId="0" borderId="0" xfId="0" applyNumberFormat="1" applyFont="1"/>
    <xf numFmtId="49" fontId="4" fillId="0" borderId="20" xfId="0" applyNumberFormat="1" applyFont="1" applyBorder="1" applyAlignment="1">
      <alignment horizontal="center" vertical="top"/>
    </xf>
    <xf numFmtId="2" fontId="1" fillId="0" borderId="49" xfId="0" applyNumberFormat="1" applyFont="1" applyBorder="1" applyAlignment="1">
      <alignment horizont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49" fontId="5" fillId="0" borderId="49" xfId="0" applyNumberFormat="1" applyFont="1" applyBorder="1" applyAlignment="1">
      <alignment horizontal="center" vertical="center" wrapText="1"/>
    </xf>
    <xf numFmtId="0" fontId="3" fillId="0" borderId="0" xfId="0" applyFont="1"/>
    <xf numFmtId="49" fontId="5" fillId="0" borderId="41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top"/>
    </xf>
    <xf numFmtId="49" fontId="1" fillId="0" borderId="0" xfId="0" applyNumberFormat="1" applyFont="1" applyAlignment="1"/>
    <xf numFmtId="49" fontId="1" fillId="0" borderId="0" xfId="0" applyNumberFormat="1" applyFont="1"/>
    <xf numFmtId="0" fontId="4" fillId="0" borderId="49" xfId="0" applyFont="1" applyBorder="1" applyAlignment="1">
      <alignment horizontal="center" vertical="top"/>
    </xf>
    <xf numFmtId="49" fontId="1" fillId="0" borderId="0" xfId="0" applyNumberFormat="1" applyFont="1" applyAlignment="1">
      <alignment vertical="center"/>
    </xf>
    <xf numFmtId="49" fontId="1" fillId="0" borderId="4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left" vertical="center"/>
    </xf>
    <xf numFmtId="49" fontId="2" fillId="0" borderId="49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2" fontId="2" fillId="0" borderId="41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2" fontId="2" fillId="0" borderId="72" xfId="0" applyNumberFormat="1" applyFont="1" applyBorder="1" applyAlignment="1">
      <alignment horizontal="center" vertical="center"/>
    </xf>
    <xf numFmtId="2" fontId="2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49" fontId="1" fillId="0" borderId="60" xfId="0" applyNumberFormat="1" applyFont="1" applyBorder="1" applyAlignment="1">
      <alignment horizontal="center"/>
    </xf>
    <xf numFmtId="49" fontId="1" fillId="0" borderId="61" xfId="0" applyNumberFormat="1" applyFont="1" applyBorder="1" applyAlignment="1">
      <alignment horizontal="center"/>
    </xf>
    <xf numFmtId="49" fontId="1" fillId="0" borderId="62" xfId="0" applyNumberFormat="1" applyFont="1" applyBorder="1" applyAlignment="1">
      <alignment horizontal="center"/>
    </xf>
    <xf numFmtId="49" fontId="4" fillId="0" borderId="0" xfId="0" applyNumberFormat="1" applyFont="1"/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left" vertical="top"/>
    </xf>
    <xf numFmtId="49" fontId="5" fillId="0" borderId="20" xfId="0" applyNumberFormat="1" applyFont="1" applyBorder="1" applyAlignment="1">
      <alignment horizontal="left" vertical="top"/>
    </xf>
    <xf numFmtId="49" fontId="5" fillId="0" borderId="4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2" fontId="5" fillId="0" borderId="20" xfId="0" applyNumberFormat="1" applyFont="1" applyBorder="1" applyAlignment="1">
      <alignment horizontal="center" vertical="top"/>
    </xf>
    <xf numFmtId="49" fontId="5" fillId="0" borderId="20" xfId="0" applyNumberFormat="1" applyFont="1" applyBorder="1" applyAlignment="1">
      <alignment horizontal="center" vertical="top"/>
    </xf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49" fontId="2" fillId="0" borderId="45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left" vertical="center" wrapText="1"/>
    </xf>
    <xf numFmtId="0" fontId="2" fillId="0" borderId="73" xfId="0" applyNumberFormat="1" applyFont="1" applyFill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49" fontId="2" fillId="0" borderId="78" xfId="0" applyNumberFormat="1" applyFont="1" applyBorder="1" applyAlignment="1">
      <alignment horizontal="left" vertical="top" wrapText="1"/>
    </xf>
    <xf numFmtId="49" fontId="2" fillId="0" borderId="78" xfId="0" applyNumberFormat="1" applyFont="1" applyBorder="1" applyAlignment="1">
      <alignment horizontal="center" vertical="top" wrapText="1"/>
    </xf>
    <xf numFmtId="0" fontId="1" fillId="0" borderId="79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4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2" fontId="5" fillId="0" borderId="20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21" xfId="0" applyNumberFormat="1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vertical="center"/>
    </xf>
    <xf numFmtId="49" fontId="2" fillId="0" borderId="24" xfId="0" applyNumberFormat="1" applyFont="1" applyBorder="1" applyAlignment="1"/>
    <xf numFmtId="2" fontId="1" fillId="0" borderId="24" xfId="0" applyNumberFormat="1" applyFont="1" applyBorder="1" applyAlignment="1"/>
    <xf numFmtId="49" fontId="2" fillId="0" borderId="24" xfId="0" applyNumberFormat="1" applyFont="1" applyBorder="1" applyAlignment="1">
      <alignment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/>
    </xf>
    <xf numFmtId="49" fontId="2" fillId="0" borderId="48" xfId="0" applyNumberFormat="1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left" indent="1"/>
    </xf>
    <xf numFmtId="2" fontId="1" fillId="0" borderId="48" xfId="0" applyNumberFormat="1" applyFont="1" applyBorder="1" applyAlignment="1">
      <alignment horizontal="center"/>
    </xf>
    <xf numFmtId="2" fontId="1" fillId="0" borderId="49" xfId="0" applyNumberFormat="1" applyFont="1" applyBorder="1" applyAlignment="1">
      <alignment horizontal="left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left" vertical="center"/>
    </xf>
    <xf numFmtId="2" fontId="1" fillId="0" borderId="57" xfId="0" applyNumberFormat="1" applyFont="1" applyBorder="1" applyAlignment="1">
      <alignment horizontal="left" vertical="center"/>
    </xf>
    <xf numFmtId="2" fontId="1" fillId="0" borderId="38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left" vertical="center" wrapText="1"/>
    </xf>
    <xf numFmtId="49" fontId="2" fillId="0" borderId="39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left" vertical="center" wrapText="1"/>
    </xf>
    <xf numFmtId="2" fontId="5" fillId="0" borderId="49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left" vertical="center" indent="2"/>
    </xf>
    <xf numFmtId="49" fontId="4" fillId="0" borderId="49" xfId="0" applyNumberFormat="1" applyFont="1" applyBorder="1" applyAlignment="1">
      <alignment horizontal="center"/>
    </xf>
    <xf numFmtId="2" fontId="2" fillId="0" borderId="58" xfId="0" applyNumberFormat="1" applyFont="1" applyBorder="1" applyAlignment="1">
      <alignment horizontal="center" vertical="center"/>
    </xf>
    <xf numFmtId="2" fontId="2" fillId="0" borderId="71" xfId="0" applyNumberFormat="1" applyFont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/>
    </xf>
    <xf numFmtId="49" fontId="2" fillId="0" borderId="41" xfId="0" applyNumberFormat="1" applyFont="1" applyBorder="1" applyAlignment="1">
      <alignment horizontal="left" vertical="center"/>
    </xf>
    <xf numFmtId="0" fontId="7" fillId="0" borderId="39" xfId="1" applyFont="1" applyFill="1" applyBorder="1" applyAlignment="1">
      <alignment horizontal="left" vertical="center" wrapText="1"/>
    </xf>
    <xf numFmtId="0" fontId="2" fillId="0" borderId="49" xfId="1" applyFont="1" applyFill="1" applyBorder="1" applyAlignment="1">
      <alignment horizontal="center" vertical="center"/>
    </xf>
    <xf numFmtId="2" fontId="2" fillId="0" borderId="49" xfId="1" applyNumberFormat="1" applyFont="1" applyFill="1" applyBorder="1" applyAlignment="1">
      <alignment horizontal="center" vertical="center"/>
    </xf>
    <xf numFmtId="2" fontId="2" fillId="0" borderId="49" xfId="1" applyNumberFormat="1" applyFont="1" applyFill="1" applyBorder="1" applyAlignment="1">
      <alignment horizontal="center" vertical="center" wrapText="1"/>
    </xf>
    <xf numFmtId="49" fontId="5" fillId="0" borderId="5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1" fillId="0" borderId="48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7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>
      <alignment horizontal="left" vertical="center" wrapText="1"/>
    </xf>
    <xf numFmtId="49" fontId="2" fillId="0" borderId="43" xfId="0" applyNumberFormat="1" applyFont="1" applyBorder="1" applyAlignment="1">
      <alignment horizontal="left" vertical="center" wrapText="1"/>
    </xf>
    <xf numFmtId="49" fontId="2" fillId="0" borderId="46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/>
    </xf>
    <xf numFmtId="49" fontId="2" fillId="0" borderId="57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 vertical="top" wrapText="1"/>
    </xf>
    <xf numFmtId="49" fontId="2" fillId="0" borderId="43" xfId="0" applyNumberFormat="1" applyFont="1" applyBorder="1" applyAlignment="1">
      <alignment horizontal="center" vertical="top" wrapText="1"/>
    </xf>
    <xf numFmtId="49" fontId="2" fillId="0" borderId="74" xfId="0" applyNumberFormat="1" applyFont="1" applyBorder="1" applyAlignment="1">
      <alignment horizontal="center" vertical="top" wrapText="1"/>
    </xf>
    <xf numFmtId="49" fontId="2" fillId="0" borderId="78" xfId="0" applyNumberFormat="1" applyFont="1" applyBorder="1" applyAlignment="1">
      <alignment horizontal="center" vertical="top" wrapText="1"/>
    </xf>
    <xf numFmtId="49" fontId="2" fillId="0" borderId="32" xfId="0" applyNumberFormat="1" applyFont="1" applyBorder="1" applyAlignment="1">
      <alignment horizontal="center" vertical="top" wrapText="1"/>
    </xf>
    <xf numFmtId="49" fontId="2" fillId="0" borderId="33" xfId="0" applyNumberFormat="1" applyFont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2"/>
  <sheetViews>
    <sheetView tabSelected="1" view="pageBreakPreview" zoomScaleNormal="100" zoomScaleSheetLayoutView="100" workbookViewId="0">
      <selection activeCell="N4" sqref="N4"/>
    </sheetView>
  </sheetViews>
  <sheetFormatPr defaultRowHeight="15" x14ac:dyDescent="0.25"/>
  <cols>
    <col min="1" max="1" width="39.140625" style="52" customWidth="1"/>
    <col min="2" max="2" width="10.140625" style="55" customWidth="1"/>
    <col min="3" max="14" width="11.28515625" style="4" customWidth="1"/>
    <col min="15" max="15" width="10.140625" style="85" customWidth="1"/>
    <col min="16" max="16" width="11" style="90" customWidth="1"/>
  </cols>
  <sheetData>
    <row r="1" spans="1:16" x14ac:dyDescent="0.25">
      <c r="A1" s="51" t="s">
        <v>172</v>
      </c>
      <c r="B1" s="54"/>
      <c r="C1" s="47"/>
      <c r="D1" s="47"/>
      <c r="E1" s="47"/>
      <c r="F1" s="47"/>
      <c r="L1" s="162" t="s">
        <v>173</v>
      </c>
      <c r="M1" s="162"/>
      <c r="N1" s="162"/>
      <c r="O1" s="162"/>
      <c r="P1" s="163"/>
    </row>
    <row r="2" spans="1:16" x14ac:dyDescent="0.25">
      <c r="A2" s="51" t="s">
        <v>268</v>
      </c>
      <c r="B2" s="54"/>
      <c r="C2" s="46"/>
      <c r="D2" s="46"/>
      <c r="E2" s="47"/>
      <c r="F2" s="47"/>
      <c r="L2" s="162"/>
      <c r="M2" s="162"/>
      <c r="N2" s="162"/>
      <c r="O2" s="163"/>
      <c r="P2" s="164"/>
    </row>
    <row r="3" spans="1:16" x14ac:dyDescent="0.25">
      <c r="A3" s="51" t="s">
        <v>260</v>
      </c>
      <c r="L3" s="162"/>
      <c r="M3" s="162"/>
      <c r="N3" s="162"/>
      <c r="O3" s="162"/>
      <c r="P3" s="163"/>
    </row>
    <row r="4" spans="1:16" x14ac:dyDescent="0.25">
      <c r="A4" s="51" t="s">
        <v>171</v>
      </c>
      <c r="B4" s="54"/>
      <c r="L4" s="162" t="s">
        <v>216</v>
      </c>
      <c r="M4" s="162"/>
      <c r="N4" s="162"/>
      <c r="O4" s="162"/>
      <c r="P4" s="163"/>
    </row>
    <row r="5" spans="1:16" x14ac:dyDescent="0.25">
      <c r="A5" s="51" t="s">
        <v>294</v>
      </c>
      <c r="B5" s="54"/>
      <c r="L5" s="162" t="s">
        <v>295</v>
      </c>
      <c r="M5" s="162"/>
      <c r="N5" s="162"/>
      <c r="O5" s="162"/>
      <c r="P5" s="163"/>
    </row>
    <row r="7" spans="1:16" x14ac:dyDescent="0.25">
      <c r="D7" s="49" t="s">
        <v>526</v>
      </c>
      <c r="E7" s="49"/>
      <c r="F7" s="49"/>
      <c r="G7" s="49"/>
      <c r="H7" s="49"/>
      <c r="I7" s="49"/>
      <c r="J7" s="49"/>
      <c r="K7" s="49"/>
      <c r="L7" s="49"/>
    </row>
    <row r="8" spans="1:16" x14ac:dyDescent="0.25">
      <c r="D8" s="49" t="s">
        <v>259</v>
      </c>
      <c r="E8" s="49"/>
      <c r="F8" s="49"/>
      <c r="G8" s="49"/>
      <c r="H8" s="49"/>
      <c r="I8" s="49"/>
      <c r="J8" s="49"/>
      <c r="K8" s="49"/>
      <c r="L8" s="49"/>
    </row>
    <row r="9" spans="1:16" ht="15.75" thickBot="1" x14ac:dyDescent="0.3">
      <c r="D9" s="49" t="s">
        <v>187</v>
      </c>
      <c r="E9" s="165" t="s">
        <v>292</v>
      </c>
      <c r="F9" s="165"/>
      <c r="G9" s="165"/>
      <c r="H9" s="165"/>
      <c r="I9" s="165"/>
      <c r="J9" s="165"/>
      <c r="K9" s="49"/>
      <c r="L9" s="49"/>
    </row>
    <row r="10" spans="1:16" ht="19.5" customHeight="1" thickBot="1" x14ac:dyDescent="0.25">
      <c r="A10" s="186" t="s">
        <v>0</v>
      </c>
      <c r="B10" s="187"/>
      <c r="C10" s="187"/>
      <c r="D10" s="187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7"/>
      <c r="P10" s="189"/>
    </row>
    <row r="11" spans="1:16" ht="27" customHeight="1" thickBot="1" x14ac:dyDescent="0.25">
      <c r="A11" s="192" t="s">
        <v>1</v>
      </c>
      <c r="B11" s="211" t="s">
        <v>146</v>
      </c>
      <c r="C11" s="194" t="s">
        <v>2</v>
      </c>
      <c r="D11" s="195"/>
      <c r="E11" s="184"/>
      <c r="F11" s="218" t="s">
        <v>142</v>
      </c>
      <c r="G11" s="166" t="s">
        <v>124</v>
      </c>
      <c r="H11" s="166"/>
      <c r="I11" s="166"/>
      <c r="J11" s="166"/>
      <c r="K11" s="167" t="s">
        <v>125</v>
      </c>
      <c r="L11" s="168"/>
      <c r="M11" s="168"/>
      <c r="N11" s="169"/>
      <c r="O11" s="213" t="s">
        <v>4</v>
      </c>
      <c r="P11" s="214"/>
    </row>
    <row r="12" spans="1:16" ht="46.5" customHeight="1" thickBot="1" x14ac:dyDescent="0.25">
      <c r="A12" s="193"/>
      <c r="B12" s="212"/>
      <c r="C12" s="13" t="s">
        <v>145</v>
      </c>
      <c r="D12" s="12" t="s">
        <v>144</v>
      </c>
      <c r="E12" s="11" t="s">
        <v>143</v>
      </c>
      <c r="F12" s="210"/>
      <c r="G12" s="58" t="s">
        <v>126</v>
      </c>
      <c r="H12" s="58" t="s">
        <v>127</v>
      </c>
      <c r="I12" s="58" t="s">
        <v>128</v>
      </c>
      <c r="J12" s="58" t="s">
        <v>129</v>
      </c>
      <c r="K12" s="58" t="s">
        <v>130</v>
      </c>
      <c r="L12" s="58" t="s">
        <v>131</v>
      </c>
      <c r="M12" s="58" t="s">
        <v>132</v>
      </c>
      <c r="N12" s="58" t="s">
        <v>133</v>
      </c>
      <c r="O12" s="15" t="s">
        <v>148</v>
      </c>
      <c r="P12" s="42" t="s">
        <v>141</v>
      </c>
    </row>
    <row r="13" spans="1:16" ht="15.75" thickBot="1" x14ac:dyDescent="0.3">
      <c r="A13" s="178" t="s">
        <v>8</v>
      </c>
      <c r="B13" s="179"/>
      <c r="C13" s="179"/>
      <c r="D13" s="179"/>
      <c r="E13" s="179"/>
      <c r="F13" s="208"/>
      <c r="G13" s="208"/>
      <c r="H13" s="208"/>
      <c r="I13" s="208"/>
      <c r="J13" s="208"/>
      <c r="K13" s="208"/>
      <c r="L13" s="208"/>
      <c r="M13" s="208"/>
      <c r="N13" s="208"/>
      <c r="O13" s="179"/>
      <c r="P13" s="215"/>
    </row>
    <row r="14" spans="1:16" ht="19.5" customHeight="1" thickBot="1" x14ac:dyDescent="0.25">
      <c r="A14" s="60" t="s">
        <v>30</v>
      </c>
      <c r="B14" s="2" t="s">
        <v>36</v>
      </c>
      <c r="C14" s="2" t="s">
        <v>296</v>
      </c>
      <c r="D14" s="2" t="s">
        <v>297</v>
      </c>
      <c r="E14" s="2" t="s">
        <v>193</v>
      </c>
      <c r="F14" s="21">
        <v>149.69999999999999</v>
      </c>
      <c r="G14" s="53">
        <v>1.7000000000000001E-2</v>
      </c>
      <c r="H14" s="53">
        <v>0</v>
      </c>
      <c r="I14" s="53">
        <v>7.0000000000000007E-2</v>
      </c>
      <c r="J14" s="53">
        <v>0.35</v>
      </c>
      <c r="K14" s="53">
        <v>120</v>
      </c>
      <c r="L14" s="53">
        <v>76.400000000000006</v>
      </c>
      <c r="M14" s="53">
        <v>6.2</v>
      </c>
      <c r="N14" s="63">
        <v>0.27</v>
      </c>
      <c r="O14" s="35" t="s">
        <v>32</v>
      </c>
      <c r="P14" s="35" t="s">
        <v>33</v>
      </c>
    </row>
    <row r="15" spans="1:16" ht="19.5" customHeight="1" thickBot="1" x14ac:dyDescent="0.25">
      <c r="A15" s="101" t="s">
        <v>298</v>
      </c>
      <c r="B15" s="2" t="s">
        <v>301</v>
      </c>
      <c r="C15" s="2" t="s">
        <v>390</v>
      </c>
      <c r="D15" s="2" t="s">
        <v>218</v>
      </c>
      <c r="E15" s="2" t="s">
        <v>466</v>
      </c>
      <c r="F15" s="2" t="s">
        <v>467</v>
      </c>
      <c r="G15" s="53">
        <v>0.05</v>
      </c>
      <c r="H15" s="53">
        <v>1.3</v>
      </c>
      <c r="I15" s="53">
        <v>0.05</v>
      </c>
      <c r="J15" s="53">
        <v>0.6</v>
      </c>
      <c r="K15" s="53">
        <v>141</v>
      </c>
      <c r="L15" s="53">
        <v>140</v>
      </c>
      <c r="M15" s="53">
        <v>30.4</v>
      </c>
      <c r="N15" s="53">
        <v>1.3</v>
      </c>
      <c r="O15" s="35" t="s">
        <v>250</v>
      </c>
      <c r="P15" s="15" t="s">
        <v>150</v>
      </c>
    </row>
    <row r="16" spans="1:16" ht="19.5" customHeight="1" thickBot="1" x14ac:dyDescent="0.25">
      <c r="A16" s="60" t="s">
        <v>38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43</v>
      </c>
      <c r="G16" s="53">
        <v>0</v>
      </c>
      <c r="H16" s="53">
        <v>0</v>
      </c>
      <c r="I16" s="53">
        <v>0</v>
      </c>
      <c r="J16" s="53">
        <v>0</v>
      </c>
      <c r="K16" s="53">
        <v>5</v>
      </c>
      <c r="L16" s="53">
        <v>8</v>
      </c>
      <c r="M16" s="53">
        <v>4</v>
      </c>
      <c r="N16" s="53">
        <v>1</v>
      </c>
      <c r="O16" s="35" t="s">
        <v>270</v>
      </c>
      <c r="P16" s="35" t="s">
        <v>177</v>
      </c>
    </row>
    <row r="17" spans="1:16" ht="19.5" customHeight="1" thickBot="1" x14ac:dyDescent="0.25">
      <c r="A17" s="59" t="s">
        <v>184</v>
      </c>
      <c r="B17" s="53">
        <v>120</v>
      </c>
      <c r="C17" s="53">
        <v>0.5</v>
      </c>
      <c r="D17" s="53">
        <v>0.5</v>
      </c>
      <c r="E17" s="53">
        <v>12.16</v>
      </c>
      <c r="F17" s="53">
        <v>56.16</v>
      </c>
      <c r="G17" s="53">
        <v>0.03</v>
      </c>
      <c r="H17" s="53">
        <v>12</v>
      </c>
      <c r="I17" s="53">
        <v>0</v>
      </c>
      <c r="J17" s="53">
        <v>0.24</v>
      </c>
      <c r="K17" s="53">
        <v>19.2</v>
      </c>
      <c r="L17" s="53">
        <v>13.2</v>
      </c>
      <c r="M17" s="53">
        <v>10.8</v>
      </c>
      <c r="N17" s="53">
        <v>2.64</v>
      </c>
      <c r="O17" s="23">
        <v>338</v>
      </c>
      <c r="P17" s="23">
        <v>2011</v>
      </c>
    </row>
    <row r="18" spans="1:16" ht="19.5" customHeight="1" thickBot="1" x14ac:dyDescent="0.25">
      <c r="A18" s="60" t="s">
        <v>219</v>
      </c>
      <c r="B18" s="2" t="s">
        <v>51</v>
      </c>
      <c r="C18" s="2" t="s">
        <v>302</v>
      </c>
      <c r="D18" s="2" t="s">
        <v>220</v>
      </c>
      <c r="E18" s="2" t="s">
        <v>289</v>
      </c>
      <c r="F18" s="21">
        <v>87</v>
      </c>
      <c r="G18" s="53">
        <v>0.02</v>
      </c>
      <c r="H18" s="53">
        <v>4</v>
      </c>
      <c r="I18" s="53">
        <v>0</v>
      </c>
      <c r="J18" s="53">
        <v>0.2</v>
      </c>
      <c r="K18" s="53">
        <v>14</v>
      </c>
      <c r="L18" s="53">
        <v>14</v>
      </c>
      <c r="M18" s="53">
        <v>8</v>
      </c>
      <c r="N18" s="63">
        <v>2.8</v>
      </c>
      <c r="O18" s="35" t="s">
        <v>174</v>
      </c>
      <c r="P18" s="35"/>
    </row>
    <row r="19" spans="1:16" s="29" customFormat="1" ht="22.5" customHeight="1" thickBot="1" x14ac:dyDescent="0.25">
      <c r="A19" s="26" t="s">
        <v>175</v>
      </c>
      <c r="B19" s="39" t="s">
        <v>303</v>
      </c>
      <c r="C19" s="117">
        <f>C14+C15+C16+C17+C18</f>
        <v>18.14</v>
      </c>
      <c r="D19" s="118">
        <f>D14+D15+D16+D17+D18</f>
        <v>18.450000000000003</v>
      </c>
      <c r="E19" s="118">
        <f>E14+E15+E16+E17+E18</f>
        <v>79.56</v>
      </c>
      <c r="F19" s="118">
        <f>F14+F15+F16+F18+F17</f>
        <v>556.55999999999995</v>
      </c>
      <c r="G19" s="119">
        <f t="shared" ref="G19:N19" si="0">SUM(G14:G18)</f>
        <v>0.11700000000000001</v>
      </c>
      <c r="H19" s="119">
        <f t="shared" si="0"/>
        <v>17.3</v>
      </c>
      <c r="I19" s="119">
        <f t="shared" si="0"/>
        <v>0.12000000000000001</v>
      </c>
      <c r="J19" s="119">
        <f t="shared" si="0"/>
        <v>1.39</v>
      </c>
      <c r="K19" s="119">
        <f t="shared" si="0"/>
        <v>299.2</v>
      </c>
      <c r="L19" s="119">
        <f t="shared" si="0"/>
        <v>251.6</v>
      </c>
      <c r="M19" s="119">
        <f t="shared" si="0"/>
        <v>59.400000000000006</v>
      </c>
      <c r="N19" s="119">
        <f t="shared" si="0"/>
        <v>8.0100000000000016</v>
      </c>
      <c r="O19" s="86"/>
      <c r="P19" s="86"/>
    </row>
    <row r="20" spans="1:16" ht="15.75" thickBot="1" x14ac:dyDescent="0.3">
      <c r="A20" s="216" t="s">
        <v>10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179"/>
      <c r="P20" s="181"/>
    </row>
    <row r="21" spans="1:16" s="1" customFormat="1" ht="46.5" customHeight="1" thickBot="1" x14ac:dyDescent="0.25">
      <c r="A21" s="101" t="s">
        <v>307</v>
      </c>
      <c r="B21" s="2" t="s">
        <v>65</v>
      </c>
      <c r="C21" s="2" t="s">
        <v>308</v>
      </c>
      <c r="D21" s="2" t="s">
        <v>309</v>
      </c>
      <c r="E21" s="2" t="s">
        <v>310</v>
      </c>
      <c r="F21" s="2" t="s">
        <v>311</v>
      </c>
      <c r="G21" s="53">
        <v>0.05</v>
      </c>
      <c r="H21" s="53">
        <v>24</v>
      </c>
      <c r="I21" s="53">
        <v>0.15</v>
      </c>
      <c r="J21" s="53">
        <v>5.0999999999999996</v>
      </c>
      <c r="K21" s="53">
        <v>30</v>
      </c>
      <c r="L21" s="53">
        <v>24</v>
      </c>
      <c r="M21" s="53">
        <v>18</v>
      </c>
      <c r="N21" s="53">
        <v>1</v>
      </c>
      <c r="O21" s="15" t="s">
        <v>154</v>
      </c>
      <c r="P21" s="15" t="s">
        <v>150</v>
      </c>
    </row>
    <row r="22" spans="1:16" s="1" customFormat="1" ht="45.75" thickBot="1" x14ac:dyDescent="0.25">
      <c r="A22" s="101" t="s">
        <v>312</v>
      </c>
      <c r="B22" s="2" t="s">
        <v>224</v>
      </c>
      <c r="C22" s="2" t="s">
        <v>314</v>
      </c>
      <c r="D22" s="2" t="s">
        <v>315</v>
      </c>
      <c r="E22" s="2" t="s">
        <v>316</v>
      </c>
      <c r="F22" s="2" t="s">
        <v>317</v>
      </c>
      <c r="G22" s="53">
        <v>1.2E-2</v>
      </c>
      <c r="H22" s="53">
        <v>9.8000000000000007</v>
      </c>
      <c r="I22" s="53">
        <v>1.2E-2</v>
      </c>
      <c r="J22" s="53">
        <v>0.16</v>
      </c>
      <c r="K22" s="53">
        <v>129.4</v>
      </c>
      <c r="L22" s="53">
        <v>129.4</v>
      </c>
      <c r="M22" s="53">
        <v>24</v>
      </c>
      <c r="N22" s="53">
        <v>1.5</v>
      </c>
      <c r="O22" s="15" t="s">
        <v>151</v>
      </c>
      <c r="P22" s="15" t="s">
        <v>150</v>
      </c>
    </row>
    <row r="23" spans="1:16" s="1" customFormat="1" ht="45" customHeight="1" thickBot="1" x14ac:dyDescent="0.25">
      <c r="A23" s="101" t="s">
        <v>318</v>
      </c>
      <c r="B23" s="2" t="s">
        <v>65</v>
      </c>
      <c r="C23" s="2" t="s">
        <v>94</v>
      </c>
      <c r="D23" s="2" t="s">
        <v>282</v>
      </c>
      <c r="E23" s="2" t="s">
        <v>320</v>
      </c>
      <c r="F23" s="2" t="s">
        <v>321</v>
      </c>
      <c r="G23" s="53">
        <v>0.08</v>
      </c>
      <c r="H23" s="53">
        <v>10</v>
      </c>
      <c r="I23" s="53">
        <v>0.09</v>
      </c>
      <c r="J23" s="53">
        <v>2.8</v>
      </c>
      <c r="K23" s="53">
        <v>42.2</v>
      </c>
      <c r="L23" s="53">
        <v>131.1</v>
      </c>
      <c r="M23" s="53">
        <v>18.899999999999999</v>
      </c>
      <c r="N23" s="53">
        <v>1.1000000000000001</v>
      </c>
      <c r="O23" s="42" t="s">
        <v>319</v>
      </c>
      <c r="P23" s="42" t="s">
        <v>197</v>
      </c>
    </row>
    <row r="24" spans="1:16" s="1" customFormat="1" ht="33.75" customHeight="1" thickBot="1" x14ac:dyDescent="0.25">
      <c r="A24" s="101" t="s">
        <v>112</v>
      </c>
      <c r="B24" s="2" t="s">
        <v>98</v>
      </c>
      <c r="C24" s="2" t="s">
        <v>323</v>
      </c>
      <c r="D24" s="2" t="s">
        <v>286</v>
      </c>
      <c r="E24" s="2" t="s">
        <v>324</v>
      </c>
      <c r="F24" s="2" t="s">
        <v>325</v>
      </c>
      <c r="G24" s="53">
        <v>0.04</v>
      </c>
      <c r="H24" s="53">
        <v>0</v>
      </c>
      <c r="I24" s="53">
        <v>0.04</v>
      </c>
      <c r="J24" s="53">
        <v>0.36</v>
      </c>
      <c r="K24" s="53">
        <v>13.07</v>
      </c>
      <c r="L24" s="53">
        <v>93.6</v>
      </c>
      <c r="M24" s="53">
        <v>31.07</v>
      </c>
      <c r="N24" s="53">
        <v>0.72</v>
      </c>
      <c r="O24" s="35" t="s">
        <v>275</v>
      </c>
      <c r="P24" s="35" t="s">
        <v>33</v>
      </c>
    </row>
    <row r="25" spans="1:16" s="1" customFormat="1" ht="45" customHeight="1" thickBot="1" x14ac:dyDescent="0.25">
      <c r="A25" s="148" t="s">
        <v>326</v>
      </c>
      <c r="B25" s="2" t="s">
        <v>39</v>
      </c>
      <c r="C25" s="2" t="s">
        <v>251</v>
      </c>
      <c r="D25" s="2" t="s">
        <v>327</v>
      </c>
      <c r="E25" s="2" t="s">
        <v>328</v>
      </c>
      <c r="F25" s="2" t="s">
        <v>329</v>
      </c>
      <c r="G25" s="53">
        <v>0.02</v>
      </c>
      <c r="H25" s="53">
        <v>0</v>
      </c>
      <c r="I25" s="53">
        <v>0</v>
      </c>
      <c r="J25" s="53">
        <v>1.1000000000000001</v>
      </c>
      <c r="K25" s="53">
        <v>28</v>
      </c>
      <c r="L25" s="53">
        <v>24</v>
      </c>
      <c r="M25" s="53">
        <v>15</v>
      </c>
      <c r="N25" s="53">
        <v>0.4</v>
      </c>
      <c r="O25" s="155" t="s">
        <v>515</v>
      </c>
      <c r="P25" s="35" t="s">
        <v>278</v>
      </c>
    </row>
    <row r="26" spans="1:16" s="1" customFormat="1" ht="32.25" customHeight="1" thickBot="1" x14ac:dyDescent="0.25">
      <c r="A26" s="101" t="s">
        <v>60</v>
      </c>
      <c r="B26" s="2" t="s">
        <v>51</v>
      </c>
      <c r="C26" s="2" t="s">
        <v>61</v>
      </c>
      <c r="D26" s="2" t="s">
        <v>40</v>
      </c>
      <c r="E26" s="2" t="s">
        <v>330</v>
      </c>
      <c r="F26" s="2" t="s">
        <v>62</v>
      </c>
      <c r="G26" s="53">
        <v>7.0000000000000007E-2</v>
      </c>
      <c r="H26" s="53">
        <v>0</v>
      </c>
      <c r="I26" s="53">
        <v>0</v>
      </c>
      <c r="J26" s="53">
        <v>0</v>
      </c>
      <c r="K26" s="53">
        <v>65.2</v>
      </c>
      <c r="L26" s="53">
        <v>30.03</v>
      </c>
      <c r="M26" s="53">
        <v>0</v>
      </c>
      <c r="N26" s="53">
        <v>7.0000000000000007E-2</v>
      </c>
      <c r="O26" s="35" t="s">
        <v>174</v>
      </c>
      <c r="P26" s="45"/>
    </row>
    <row r="27" spans="1:16" s="32" customFormat="1" ht="18.75" customHeight="1" thickBot="1" x14ac:dyDescent="0.25">
      <c r="A27" s="26" t="s">
        <v>175</v>
      </c>
      <c r="B27" s="39" t="s">
        <v>331</v>
      </c>
      <c r="C27" s="28">
        <f>C21+C22+C23+C24+C25+C26</f>
        <v>31.499999999999996</v>
      </c>
      <c r="D27" s="25">
        <f>D21+D22+D23+D24+D25+D26</f>
        <v>42.279999999999994</v>
      </c>
      <c r="E27" s="25">
        <f>E21+E22+E23+E24+E25+E26</f>
        <v>135.41999999999999</v>
      </c>
      <c r="F27" s="25">
        <f>F21+F22+F23+F24+F25+F26</f>
        <v>979.24</v>
      </c>
      <c r="G27" s="38">
        <f t="shared" ref="G27:N27" si="1">SUM(G21:G26)</f>
        <v>0.27200000000000002</v>
      </c>
      <c r="H27" s="38">
        <f>SUM(H21:H26)</f>
        <v>43.8</v>
      </c>
      <c r="I27" s="38">
        <f t="shared" si="1"/>
        <v>0.29199999999999998</v>
      </c>
      <c r="J27" s="38">
        <f t="shared" si="1"/>
        <v>9.5199999999999978</v>
      </c>
      <c r="K27" s="38">
        <f t="shared" si="1"/>
        <v>307.87</v>
      </c>
      <c r="L27" s="38">
        <f t="shared" si="1"/>
        <v>432.13</v>
      </c>
      <c r="M27" s="38">
        <f t="shared" si="1"/>
        <v>106.97</v>
      </c>
      <c r="N27" s="38">
        <f t="shared" si="1"/>
        <v>4.7900000000000009</v>
      </c>
      <c r="O27" s="86"/>
      <c r="P27" s="91"/>
    </row>
    <row r="28" spans="1:16" ht="15.75" thickBot="1" x14ac:dyDescent="0.3">
      <c r="A28" s="178" t="s">
        <v>11</v>
      </c>
      <c r="B28" s="179"/>
      <c r="C28" s="179"/>
      <c r="D28" s="179"/>
      <c r="E28" s="179"/>
      <c r="F28" s="180"/>
      <c r="G28" s="180"/>
      <c r="H28" s="180"/>
      <c r="I28" s="180"/>
      <c r="J28" s="180"/>
      <c r="K28" s="180"/>
      <c r="L28" s="180"/>
      <c r="M28" s="180"/>
      <c r="N28" s="180"/>
      <c r="O28" s="179"/>
      <c r="P28" s="181"/>
    </row>
    <row r="29" spans="1:16" ht="20.25" customHeight="1" thickBot="1" x14ac:dyDescent="0.25">
      <c r="A29" s="60" t="s">
        <v>64</v>
      </c>
      <c r="B29" s="2" t="s">
        <v>65</v>
      </c>
      <c r="C29" s="2" t="s">
        <v>66</v>
      </c>
      <c r="D29" s="2" t="s">
        <v>332</v>
      </c>
      <c r="E29" s="2" t="s">
        <v>67</v>
      </c>
      <c r="F29" s="2" t="s">
        <v>333</v>
      </c>
      <c r="G29" s="53">
        <v>0.04</v>
      </c>
      <c r="H29" s="53">
        <v>0</v>
      </c>
      <c r="I29" s="53">
        <v>0</v>
      </c>
      <c r="J29" s="53">
        <v>2.2000000000000002</v>
      </c>
      <c r="K29" s="53">
        <v>56</v>
      </c>
      <c r="L29" s="53">
        <v>48</v>
      </c>
      <c r="M29" s="53">
        <v>30</v>
      </c>
      <c r="N29" s="53">
        <v>0.8</v>
      </c>
      <c r="O29" s="15" t="s">
        <v>152</v>
      </c>
      <c r="P29" s="15" t="s">
        <v>150</v>
      </c>
    </row>
    <row r="30" spans="1:16" ht="20.25" customHeight="1" thickBot="1" x14ac:dyDescent="0.25">
      <c r="A30" s="60" t="s">
        <v>76</v>
      </c>
      <c r="B30" s="2" t="s">
        <v>39</v>
      </c>
      <c r="C30" s="2" t="s">
        <v>34</v>
      </c>
      <c r="D30" s="2" t="s">
        <v>77</v>
      </c>
      <c r="E30" s="2" t="s">
        <v>54</v>
      </c>
      <c r="F30" s="2" t="s">
        <v>78</v>
      </c>
      <c r="G30" s="53">
        <v>0.04</v>
      </c>
      <c r="H30" s="53">
        <v>1.3</v>
      </c>
      <c r="I30" s="53">
        <v>0.02</v>
      </c>
      <c r="J30" s="53">
        <v>0.1</v>
      </c>
      <c r="K30" s="53">
        <v>120</v>
      </c>
      <c r="L30" s="53">
        <v>90</v>
      </c>
      <c r="M30" s="53">
        <v>14</v>
      </c>
      <c r="N30" s="53">
        <v>0.1</v>
      </c>
      <c r="O30" s="35" t="s">
        <v>174</v>
      </c>
      <c r="P30" s="45"/>
    </row>
    <row r="31" spans="1:16" s="32" customFormat="1" ht="19.5" customHeight="1" thickBot="1" x14ac:dyDescent="0.25">
      <c r="A31" s="26" t="s">
        <v>175</v>
      </c>
      <c r="B31" s="96">
        <v>300</v>
      </c>
      <c r="C31" s="28">
        <f>C29+C30</f>
        <v>17.399999999999999</v>
      </c>
      <c r="D31" s="25">
        <f>+D29+D30</f>
        <v>16.850000000000001</v>
      </c>
      <c r="E31" s="25">
        <f>E29+E30</f>
        <v>56.199999999999996</v>
      </c>
      <c r="F31" s="25">
        <f>F29+F30</f>
        <v>364</v>
      </c>
      <c r="G31" s="38">
        <f t="shared" ref="G31:N31" si="2">SUM(G29:G30)</f>
        <v>0.08</v>
      </c>
      <c r="H31" s="38">
        <f t="shared" si="2"/>
        <v>1.3</v>
      </c>
      <c r="I31" s="38">
        <f t="shared" si="2"/>
        <v>0.02</v>
      </c>
      <c r="J31" s="38">
        <f t="shared" si="2"/>
        <v>2.3000000000000003</v>
      </c>
      <c r="K31" s="38">
        <f t="shared" si="2"/>
        <v>176</v>
      </c>
      <c r="L31" s="38">
        <f t="shared" si="2"/>
        <v>138</v>
      </c>
      <c r="M31" s="38">
        <f t="shared" si="2"/>
        <v>44</v>
      </c>
      <c r="N31" s="38">
        <f t="shared" si="2"/>
        <v>0.9</v>
      </c>
      <c r="O31" s="87"/>
      <c r="P31" s="91"/>
    </row>
    <row r="32" spans="1:16" s="32" customFormat="1" ht="19.5" customHeight="1" thickBot="1" x14ac:dyDescent="0.25">
      <c r="A32" s="125" t="s">
        <v>178</v>
      </c>
      <c r="B32" s="38">
        <f>B19+B27+B31</f>
        <v>1765</v>
      </c>
      <c r="C32" s="124">
        <f>C19+C27+C31</f>
        <v>67.039999999999992</v>
      </c>
      <c r="D32" s="123">
        <f>D19+D27+D31</f>
        <v>77.58</v>
      </c>
      <c r="E32" s="123">
        <f>E19+E27+E31</f>
        <v>271.18</v>
      </c>
      <c r="F32" s="123">
        <f>F19+F27+F31</f>
        <v>1899.8</v>
      </c>
      <c r="G32" s="34"/>
      <c r="H32" s="34"/>
      <c r="I32" s="34"/>
      <c r="J32" s="34"/>
      <c r="K32" s="34"/>
      <c r="L32" s="34"/>
      <c r="M32" s="34"/>
      <c r="N32" s="34"/>
      <c r="O32" s="87"/>
      <c r="P32" s="91"/>
    </row>
    <row r="33" spans="1:16" s="1" customFormat="1" ht="19.5" customHeight="1" thickBot="1" x14ac:dyDescent="0.25">
      <c r="A33" s="186" t="s">
        <v>13</v>
      </c>
      <c r="B33" s="187"/>
      <c r="C33" s="187"/>
      <c r="D33" s="187"/>
      <c r="E33" s="187"/>
      <c r="F33" s="188"/>
      <c r="G33" s="188"/>
      <c r="H33" s="188"/>
      <c r="I33" s="188"/>
      <c r="J33" s="188"/>
      <c r="K33" s="188"/>
      <c r="L33" s="188"/>
      <c r="M33" s="188"/>
      <c r="N33" s="188"/>
      <c r="O33" s="187"/>
      <c r="P33" s="189"/>
    </row>
    <row r="34" spans="1:16" ht="16.5" customHeight="1" thickBot="1" x14ac:dyDescent="0.25">
      <c r="A34" s="190" t="s">
        <v>1</v>
      </c>
      <c r="B34" s="192" t="s">
        <v>14</v>
      </c>
      <c r="C34" s="194" t="s">
        <v>2</v>
      </c>
      <c r="D34" s="195"/>
      <c r="E34" s="184"/>
      <c r="F34" s="209" t="s">
        <v>3</v>
      </c>
      <c r="G34" s="166" t="s">
        <v>124</v>
      </c>
      <c r="H34" s="166"/>
      <c r="I34" s="166"/>
      <c r="J34" s="166"/>
      <c r="K34" s="167" t="s">
        <v>125</v>
      </c>
      <c r="L34" s="168"/>
      <c r="M34" s="168"/>
      <c r="N34" s="169"/>
      <c r="O34" s="196" t="s">
        <v>148</v>
      </c>
      <c r="P34" s="198" t="s">
        <v>153</v>
      </c>
    </row>
    <row r="35" spans="1:16" ht="48" customHeight="1" thickBot="1" x14ac:dyDescent="0.25">
      <c r="A35" s="191"/>
      <c r="B35" s="193"/>
      <c r="C35" s="19" t="s">
        <v>5</v>
      </c>
      <c r="D35" s="19" t="s">
        <v>6</v>
      </c>
      <c r="E35" s="18" t="s">
        <v>7</v>
      </c>
      <c r="F35" s="210"/>
      <c r="G35" s="62" t="s">
        <v>126</v>
      </c>
      <c r="H35" s="58" t="s">
        <v>127</v>
      </c>
      <c r="I35" s="58" t="s">
        <v>128</v>
      </c>
      <c r="J35" s="58" t="s">
        <v>129</v>
      </c>
      <c r="K35" s="58" t="s">
        <v>130</v>
      </c>
      <c r="L35" s="58" t="s">
        <v>131</v>
      </c>
      <c r="M35" s="58" t="s">
        <v>132</v>
      </c>
      <c r="N35" s="58" t="s">
        <v>133</v>
      </c>
      <c r="O35" s="197"/>
      <c r="P35" s="199"/>
    </row>
    <row r="36" spans="1:16" ht="15.75" thickBot="1" x14ac:dyDescent="0.3">
      <c r="A36" s="178" t="s">
        <v>8</v>
      </c>
      <c r="B36" s="179"/>
      <c r="C36" s="179"/>
      <c r="D36" s="179"/>
      <c r="E36" s="179"/>
      <c r="F36" s="208"/>
      <c r="G36" s="208"/>
      <c r="H36" s="208"/>
      <c r="I36" s="208"/>
      <c r="J36" s="208"/>
      <c r="K36" s="208"/>
      <c r="L36" s="208"/>
      <c r="M36" s="208"/>
      <c r="N36" s="208"/>
      <c r="O36" s="179"/>
      <c r="P36" s="181"/>
    </row>
    <row r="37" spans="1:16" ht="33" customHeight="1" thickBot="1" x14ac:dyDescent="0.25">
      <c r="A37" s="101" t="s">
        <v>334</v>
      </c>
      <c r="B37" s="2" t="s">
        <v>31</v>
      </c>
      <c r="C37" s="2" t="s">
        <v>335</v>
      </c>
      <c r="D37" s="2" t="s">
        <v>336</v>
      </c>
      <c r="E37" s="2" t="s">
        <v>337</v>
      </c>
      <c r="F37" s="21">
        <v>123.25</v>
      </c>
      <c r="G37" s="53">
        <v>0</v>
      </c>
      <c r="H37" s="53">
        <v>45</v>
      </c>
      <c r="I37" s="53">
        <v>0</v>
      </c>
      <c r="J37" s="53">
        <v>0.2</v>
      </c>
      <c r="K37" s="53">
        <v>0.53</v>
      </c>
      <c r="L37" s="53">
        <v>4.3</v>
      </c>
      <c r="M37" s="53">
        <v>13.5</v>
      </c>
      <c r="N37" s="63">
        <v>0.2</v>
      </c>
      <c r="O37" s="35" t="s">
        <v>338</v>
      </c>
      <c r="P37" s="35" t="s">
        <v>278</v>
      </c>
    </row>
    <row r="38" spans="1:16" ht="24" customHeight="1" thickBot="1" x14ac:dyDescent="0.25">
      <c r="A38" s="101" t="s">
        <v>257</v>
      </c>
      <c r="B38" s="2" t="s">
        <v>39</v>
      </c>
      <c r="C38" s="2" t="s">
        <v>258</v>
      </c>
      <c r="D38" s="2" t="s">
        <v>261</v>
      </c>
      <c r="E38" s="2" t="s">
        <v>339</v>
      </c>
      <c r="F38" s="2" t="s">
        <v>340</v>
      </c>
      <c r="G38" s="53">
        <v>0.16</v>
      </c>
      <c r="H38" s="53">
        <v>1.3</v>
      </c>
      <c r="I38" s="53">
        <v>0.04</v>
      </c>
      <c r="J38" s="53">
        <v>0.3</v>
      </c>
      <c r="K38" s="53">
        <v>144.9</v>
      </c>
      <c r="L38" s="53">
        <v>230.9</v>
      </c>
      <c r="M38" s="53">
        <v>54.4</v>
      </c>
      <c r="N38" s="53">
        <v>2.7</v>
      </c>
      <c r="O38" s="35" t="s">
        <v>232</v>
      </c>
      <c r="P38" s="15" t="s">
        <v>150</v>
      </c>
    </row>
    <row r="39" spans="1:16" ht="19.5" customHeight="1" thickBot="1" x14ac:dyDescent="0.3">
      <c r="A39" s="60" t="s">
        <v>72</v>
      </c>
      <c r="B39" s="53" t="s">
        <v>39</v>
      </c>
      <c r="C39" s="24" t="s">
        <v>52</v>
      </c>
      <c r="D39" s="24" t="s">
        <v>185</v>
      </c>
      <c r="E39" s="24">
        <v>5.6</v>
      </c>
      <c r="F39" s="40">
        <v>24</v>
      </c>
      <c r="G39" s="53">
        <v>0</v>
      </c>
      <c r="H39" s="53">
        <v>1</v>
      </c>
      <c r="I39" s="53">
        <v>0.01</v>
      </c>
      <c r="J39" s="53">
        <v>0</v>
      </c>
      <c r="K39" s="53">
        <v>61</v>
      </c>
      <c r="L39" s="53">
        <v>45</v>
      </c>
      <c r="M39" s="53">
        <v>7</v>
      </c>
      <c r="N39" s="63">
        <v>1</v>
      </c>
      <c r="O39" s="35" t="s">
        <v>179</v>
      </c>
      <c r="P39" s="35" t="s">
        <v>177</v>
      </c>
    </row>
    <row r="40" spans="1:16" ht="19.5" customHeight="1" thickBot="1" x14ac:dyDescent="0.25">
      <c r="A40" s="60" t="s">
        <v>44</v>
      </c>
      <c r="B40" s="2" t="s">
        <v>45</v>
      </c>
      <c r="C40" s="2" t="s">
        <v>46</v>
      </c>
      <c r="D40" s="2" t="s">
        <v>47</v>
      </c>
      <c r="E40" s="2" t="s">
        <v>48</v>
      </c>
      <c r="F40" s="2" t="s">
        <v>49</v>
      </c>
      <c r="G40" s="53">
        <v>0.03</v>
      </c>
      <c r="H40" s="53">
        <v>0.75</v>
      </c>
      <c r="I40" s="53">
        <v>0.03</v>
      </c>
      <c r="J40" s="53">
        <v>0</v>
      </c>
      <c r="K40" s="53">
        <v>148.69999999999999</v>
      </c>
      <c r="L40" s="53">
        <v>113.8</v>
      </c>
      <c r="M40" s="53">
        <v>17.5</v>
      </c>
      <c r="N40" s="53">
        <v>0.12</v>
      </c>
      <c r="O40" s="35" t="s">
        <v>174</v>
      </c>
      <c r="P40" s="35"/>
    </row>
    <row r="41" spans="1:16" ht="19.5" customHeight="1" thickBot="1" x14ac:dyDescent="0.25">
      <c r="A41" s="60" t="s">
        <v>242</v>
      </c>
      <c r="B41" s="2" t="s">
        <v>65</v>
      </c>
      <c r="C41" s="2" t="s">
        <v>135</v>
      </c>
      <c r="D41" s="2" t="s">
        <v>71</v>
      </c>
      <c r="E41" s="2" t="s">
        <v>123</v>
      </c>
      <c r="F41" s="2" t="s">
        <v>243</v>
      </c>
      <c r="G41" s="53">
        <v>2.8000000000000001E-2</v>
      </c>
      <c r="H41" s="53">
        <v>9.5</v>
      </c>
      <c r="I41" s="53">
        <v>17</v>
      </c>
      <c r="J41" s="53">
        <v>0.26</v>
      </c>
      <c r="K41" s="53">
        <v>6</v>
      </c>
      <c r="L41" s="53">
        <v>16</v>
      </c>
      <c r="M41" s="53">
        <v>7</v>
      </c>
      <c r="N41" s="53">
        <v>0.17</v>
      </c>
      <c r="O41" s="35" t="s">
        <v>174</v>
      </c>
      <c r="P41" s="48"/>
    </row>
    <row r="42" spans="1:16" s="32" customFormat="1" ht="18.75" customHeight="1" thickBot="1" x14ac:dyDescent="0.25">
      <c r="A42" s="26" t="s">
        <v>175</v>
      </c>
      <c r="B42" s="28">
        <f>B37+B38+B39+B40+B41</f>
        <v>670</v>
      </c>
      <c r="C42" s="28">
        <f>C37+C38+C39+C40+C41</f>
        <v>19.75</v>
      </c>
      <c r="D42" s="28">
        <f>D37+D38+D39+D40+D41</f>
        <v>18.400000000000002</v>
      </c>
      <c r="E42" s="28">
        <f>E37+E38+E39+E40+E41</f>
        <v>76.67</v>
      </c>
      <c r="F42" s="37">
        <f>F37+F38+F39+F40+F41</f>
        <v>544</v>
      </c>
      <c r="G42" s="34">
        <f t="shared" ref="G42:N42" si="3">SUM(G37:G41)</f>
        <v>0.218</v>
      </c>
      <c r="H42" s="34">
        <f t="shared" si="3"/>
        <v>57.55</v>
      </c>
      <c r="I42" s="34">
        <f t="shared" si="3"/>
        <v>17.079999999999998</v>
      </c>
      <c r="J42" s="34">
        <f t="shared" si="3"/>
        <v>0.76</v>
      </c>
      <c r="K42" s="34">
        <f t="shared" si="3"/>
        <v>361.13</v>
      </c>
      <c r="L42" s="34">
        <f t="shared" si="3"/>
        <v>410.00000000000006</v>
      </c>
      <c r="M42" s="34">
        <f t="shared" si="3"/>
        <v>99.4</v>
      </c>
      <c r="N42" s="64">
        <f t="shared" si="3"/>
        <v>4.1900000000000004</v>
      </c>
      <c r="O42" s="87"/>
      <c r="P42" s="91"/>
    </row>
    <row r="43" spans="1:16" ht="15.75" thickBot="1" x14ac:dyDescent="0.3">
      <c r="A43" s="178" t="s">
        <v>10</v>
      </c>
      <c r="B43" s="179"/>
      <c r="C43" s="179"/>
      <c r="D43" s="179"/>
      <c r="E43" s="179"/>
      <c r="F43" s="180"/>
      <c r="G43" s="180"/>
      <c r="H43" s="180"/>
      <c r="I43" s="180"/>
      <c r="J43" s="180"/>
      <c r="K43" s="180"/>
      <c r="L43" s="180"/>
      <c r="M43" s="180"/>
      <c r="N43" s="180"/>
      <c r="O43" s="179"/>
      <c r="P43" s="181"/>
    </row>
    <row r="44" spans="1:16" ht="47.25" customHeight="1" thickBot="1" x14ac:dyDescent="0.25">
      <c r="A44" s="101" t="s">
        <v>341</v>
      </c>
      <c r="B44" s="2" t="s">
        <v>65</v>
      </c>
      <c r="C44" s="2" t="s">
        <v>111</v>
      </c>
      <c r="D44" s="2" t="s">
        <v>315</v>
      </c>
      <c r="E44" s="2" t="s">
        <v>348</v>
      </c>
      <c r="F44" s="2" t="s">
        <v>349</v>
      </c>
      <c r="G44" s="53">
        <v>0.05</v>
      </c>
      <c r="H44" s="53">
        <v>17.7</v>
      </c>
      <c r="I44" s="53">
        <v>0.06</v>
      </c>
      <c r="J44" s="53">
        <v>2.5499999999999998</v>
      </c>
      <c r="K44" s="53">
        <v>25.5</v>
      </c>
      <c r="L44" s="53">
        <v>35.200000000000003</v>
      </c>
      <c r="M44" s="53">
        <v>18.149999999999999</v>
      </c>
      <c r="N44" s="53">
        <v>0.5</v>
      </c>
      <c r="O44" s="155" t="s">
        <v>516</v>
      </c>
      <c r="P44" s="35" t="s">
        <v>278</v>
      </c>
    </row>
    <row r="45" spans="1:16" ht="45.75" thickBot="1" x14ac:dyDescent="0.25">
      <c r="A45" s="101" t="s">
        <v>342</v>
      </c>
      <c r="B45" s="2" t="s">
        <v>224</v>
      </c>
      <c r="C45" s="2" t="s">
        <v>282</v>
      </c>
      <c r="D45" s="2" t="s">
        <v>263</v>
      </c>
      <c r="E45" s="2" t="s">
        <v>350</v>
      </c>
      <c r="F45" s="2" t="s">
        <v>351</v>
      </c>
      <c r="G45" s="53">
        <v>0.02</v>
      </c>
      <c r="H45" s="65">
        <v>20.77</v>
      </c>
      <c r="I45" s="53">
        <v>7.0000000000000001E-3</v>
      </c>
      <c r="J45" s="53">
        <v>8.9999999999999993E-3</v>
      </c>
      <c r="K45" s="66">
        <v>53.4</v>
      </c>
      <c r="L45" s="53">
        <v>0</v>
      </c>
      <c r="M45" s="67">
        <v>289.5</v>
      </c>
      <c r="N45" s="65">
        <v>1.6</v>
      </c>
      <c r="O45" s="15" t="s">
        <v>155</v>
      </c>
      <c r="P45" s="15" t="s">
        <v>149</v>
      </c>
    </row>
    <row r="46" spans="1:16" ht="15.75" thickBot="1" x14ac:dyDescent="0.25">
      <c r="A46" s="101" t="s">
        <v>343</v>
      </c>
      <c r="B46" s="2" t="s">
        <v>65</v>
      </c>
      <c r="C46" s="2" t="s">
        <v>352</v>
      </c>
      <c r="D46" s="2" t="s">
        <v>353</v>
      </c>
      <c r="E46" s="2" t="s">
        <v>350</v>
      </c>
      <c r="F46" s="2" t="s">
        <v>354</v>
      </c>
      <c r="G46" s="53">
        <v>0.1</v>
      </c>
      <c r="H46" s="53">
        <v>16</v>
      </c>
      <c r="I46" s="53">
        <v>0.13</v>
      </c>
      <c r="J46" s="53">
        <v>3.6</v>
      </c>
      <c r="K46" s="53">
        <v>82</v>
      </c>
      <c r="L46" s="53">
        <v>164</v>
      </c>
      <c r="M46" s="53">
        <v>38</v>
      </c>
      <c r="N46" s="53">
        <v>2</v>
      </c>
      <c r="O46" s="35" t="s">
        <v>344</v>
      </c>
      <c r="P46" s="35" t="s">
        <v>177</v>
      </c>
    </row>
    <row r="47" spans="1:16" ht="18.75" customHeight="1" thickBot="1" x14ac:dyDescent="0.25">
      <c r="A47" s="101" t="s">
        <v>199</v>
      </c>
      <c r="B47" s="2" t="s">
        <v>98</v>
      </c>
      <c r="C47" s="2" t="s">
        <v>355</v>
      </c>
      <c r="D47" s="2" t="s">
        <v>235</v>
      </c>
      <c r="E47" s="2" t="s">
        <v>356</v>
      </c>
      <c r="F47" s="2" t="s">
        <v>357</v>
      </c>
      <c r="G47" s="53">
        <v>0.02</v>
      </c>
      <c r="H47" s="53">
        <v>0</v>
      </c>
      <c r="I47" s="53">
        <v>0.06</v>
      </c>
      <c r="J47" s="53">
        <v>0.36</v>
      </c>
      <c r="K47" s="53">
        <v>3.6</v>
      </c>
      <c r="L47" s="53">
        <v>73.2</v>
      </c>
      <c r="M47" s="53">
        <v>22.8</v>
      </c>
      <c r="N47" s="53">
        <v>0.7</v>
      </c>
      <c r="O47" s="35" t="s">
        <v>200</v>
      </c>
      <c r="P47" s="35" t="s">
        <v>177</v>
      </c>
    </row>
    <row r="48" spans="1:16" ht="47.25" customHeight="1" thickBot="1" x14ac:dyDescent="0.25">
      <c r="A48" s="148" t="s">
        <v>345</v>
      </c>
      <c r="B48" s="2" t="s">
        <v>39</v>
      </c>
      <c r="C48" s="2" t="s">
        <v>251</v>
      </c>
      <c r="D48" s="2" t="s">
        <v>327</v>
      </c>
      <c r="E48" s="2" t="s">
        <v>328</v>
      </c>
      <c r="F48" s="2" t="s">
        <v>329</v>
      </c>
      <c r="G48" s="53">
        <v>0.02</v>
      </c>
      <c r="H48" s="53">
        <v>0</v>
      </c>
      <c r="I48" s="53">
        <v>0</v>
      </c>
      <c r="J48" s="53">
        <v>1.1000000000000001</v>
      </c>
      <c r="K48" s="53">
        <v>28</v>
      </c>
      <c r="L48" s="53">
        <v>24</v>
      </c>
      <c r="M48" s="53">
        <v>15</v>
      </c>
      <c r="N48" s="53">
        <v>0.4</v>
      </c>
      <c r="O48" s="35" t="s">
        <v>346</v>
      </c>
      <c r="P48" s="35" t="s">
        <v>347</v>
      </c>
    </row>
    <row r="49" spans="1:16" s="32" customFormat="1" ht="33" customHeight="1" thickBot="1" x14ac:dyDescent="0.25">
      <c r="A49" s="101" t="s">
        <v>60</v>
      </c>
      <c r="B49" s="2" t="s">
        <v>51</v>
      </c>
      <c r="C49" s="2" t="s">
        <v>61</v>
      </c>
      <c r="D49" s="2" t="s">
        <v>40</v>
      </c>
      <c r="E49" s="2" t="s">
        <v>330</v>
      </c>
      <c r="F49" s="2" t="s">
        <v>62</v>
      </c>
      <c r="G49" s="53">
        <v>7.0000000000000007E-2</v>
      </c>
      <c r="H49" s="53">
        <v>0</v>
      </c>
      <c r="I49" s="53">
        <v>0</v>
      </c>
      <c r="J49" s="53">
        <v>0</v>
      </c>
      <c r="K49" s="53">
        <v>65.2</v>
      </c>
      <c r="L49" s="53">
        <v>30.03</v>
      </c>
      <c r="M49" s="53">
        <v>0</v>
      </c>
      <c r="N49" s="53">
        <v>7.0000000000000007E-2</v>
      </c>
      <c r="O49" s="35" t="s">
        <v>174</v>
      </c>
      <c r="P49" s="45"/>
    </row>
    <row r="50" spans="1:16" s="32" customFormat="1" ht="18.75" customHeight="1" thickBot="1" x14ac:dyDescent="0.25">
      <c r="A50" s="137" t="s">
        <v>175</v>
      </c>
      <c r="B50" s="56" t="s">
        <v>331</v>
      </c>
      <c r="C50" s="38">
        <f>C44+C45+C46+C47+C48+C49</f>
        <v>32.1</v>
      </c>
      <c r="D50" s="38">
        <f>D44+D45+D46+D47+D48+D49</f>
        <v>43.68</v>
      </c>
      <c r="E50" s="38">
        <f>E44+E45+E46+E47+E48+E49</f>
        <v>134.12</v>
      </c>
      <c r="F50" s="38">
        <f>F44+F45+F46+F47+F48+F49</f>
        <v>1018.3</v>
      </c>
      <c r="G50" s="38">
        <f>SUM(G44:G49)</f>
        <v>0.28000000000000003</v>
      </c>
      <c r="H50" s="38">
        <f t="shared" ref="H50:N50" si="4">SUM(H44:H49)</f>
        <v>54.47</v>
      </c>
      <c r="I50" s="38">
        <f t="shared" si="4"/>
        <v>0.25700000000000001</v>
      </c>
      <c r="J50" s="38">
        <f t="shared" si="4"/>
        <v>7.6189999999999998</v>
      </c>
      <c r="K50" s="38">
        <f t="shared" si="4"/>
        <v>257.7</v>
      </c>
      <c r="L50" s="38">
        <f t="shared" si="4"/>
        <v>326.42999999999995</v>
      </c>
      <c r="M50" s="38">
        <f t="shared" si="4"/>
        <v>383.45</v>
      </c>
      <c r="N50" s="38">
        <f t="shared" si="4"/>
        <v>5.2700000000000005</v>
      </c>
      <c r="O50" s="149"/>
      <c r="P50" s="149"/>
    </row>
    <row r="51" spans="1:16" s="1" customFormat="1" ht="18.75" customHeight="1" thickBot="1" x14ac:dyDescent="0.25">
      <c r="A51" s="182" t="s">
        <v>11</v>
      </c>
      <c r="B51" s="183"/>
      <c r="C51" s="183"/>
      <c r="D51" s="183"/>
      <c r="E51" s="183"/>
      <c r="F51" s="184"/>
      <c r="G51" s="184"/>
      <c r="H51" s="184"/>
      <c r="I51" s="184"/>
      <c r="J51" s="184"/>
      <c r="K51" s="184"/>
      <c r="L51" s="184"/>
      <c r="M51" s="184"/>
      <c r="N51" s="184"/>
      <c r="O51" s="183"/>
      <c r="P51" s="185"/>
    </row>
    <row r="52" spans="1:16" ht="21.75" customHeight="1" thickBot="1" x14ac:dyDescent="0.25">
      <c r="A52" s="60" t="s">
        <v>75</v>
      </c>
      <c r="B52" s="2" t="s">
        <v>65</v>
      </c>
      <c r="C52" s="2" t="s">
        <v>358</v>
      </c>
      <c r="D52" s="2" t="s">
        <v>217</v>
      </c>
      <c r="E52" s="2" t="s">
        <v>359</v>
      </c>
      <c r="F52" s="2" t="s">
        <v>360</v>
      </c>
      <c r="G52" s="53">
        <v>0.12</v>
      </c>
      <c r="H52" s="53">
        <v>0</v>
      </c>
      <c r="I52" s="53">
        <v>0.02</v>
      </c>
      <c r="J52" s="53">
        <v>0.16</v>
      </c>
      <c r="K52" s="53">
        <v>16</v>
      </c>
      <c r="L52" s="53">
        <v>58</v>
      </c>
      <c r="M52" s="53">
        <v>10</v>
      </c>
      <c r="N52" s="53">
        <v>0.8</v>
      </c>
      <c r="O52" s="15" t="s">
        <v>156</v>
      </c>
      <c r="P52" s="15" t="s">
        <v>150</v>
      </c>
    </row>
    <row r="53" spans="1:16" ht="21.75" customHeight="1" thickBot="1" x14ac:dyDescent="0.25">
      <c r="A53" s="60" t="s">
        <v>68</v>
      </c>
      <c r="B53" s="2" t="s">
        <v>39</v>
      </c>
      <c r="C53" s="2" t="s">
        <v>53</v>
      </c>
      <c r="D53" s="2" t="s">
        <v>69</v>
      </c>
      <c r="E53" s="2" t="s">
        <v>70</v>
      </c>
      <c r="F53" s="2" t="s">
        <v>29</v>
      </c>
      <c r="G53" s="53">
        <v>0.02</v>
      </c>
      <c r="H53" s="53">
        <v>4</v>
      </c>
      <c r="I53" s="53">
        <v>0</v>
      </c>
      <c r="J53" s="53">
        <v>0</v>
      </c>
      <c r="K53" s="53">
        <v>14</v>
      </c>
      <c r="L53" s="53">
        <v>14</v>
      </c>
      <c r="M53" s="53">
        <v>8</v>
      </c>
      <c r="N53" s="53">
        <v>2.8</v>
      </c>
      <c r="O53" s="35" t="s">
        <v>176</v>
      </c>
      <c r="P53" s="35" t="s">
        <v>177</v>
      </c>
    </row>
    <row r="54" spans="1:16" s="32" customFormat="1" ht="18.75" customHeight="1" thickBot="1" x14ac:dyDescent="0.25">
      <c r="A54" s="26" t="s">
        <v>175</v>
      </c>
      <c r="B54" s="10">
        <v>300</v>
      </c>
      <c r="C54" s="28">
        <f>C52+C53</f>
        <v>11.8</v>
      </c>
      <c r="D54" s="25">
        <f>D52+D53</f>
        <v>10.3</v>
      </c>
      <c r="E54" s="28">
        <f>E52+E53</f>
        <v>68.599999999999994</v>
      </c>
      <c r="F54" s="28">
        <f>F52+F53</f>
        <v>371</v>
      </c>
      <c r="G54" s="38">
        <f>SUM(G52:G53)</f>
        <v>0.13999999999999999</v>
      </c>
      <c r="H54" s="38">
        <f t="shared" ref="H54:N54" si="5">SUM(H52:H53)</f>
        <v>4</v>
      </c>
      <c r="I54" s="38">
        <f t="shared" si="5"/>
        <v>0.02</v>
      </c>
      <c r="J54" s="38">
        <f t="shared" si="5"/>
        <v>0.16</v>
      </c>
      <c r="K54" s="38">
        <f t="shared" si="5"/>
        <v>30</v>
      </c>
      <c r="L54" s="38">
        <f t="shared" si="5"/>
        <v>72</v>
      </c>
      <c r="M54" s="38">
        <f t="shared" si="5"/>
        <v>18</v>
      </c>
      <c r="N54" s="38">
        <f t="shared" si="5"/>
        <v>3.5999999999999996</v>
      </c>
      <c r="O54" s="86"/>
      <c r="P54" s="86"/>
    </row>
    <row r="55" spans="1:16" s="32" customFormat="1" ht="19.5" customHeight="1" thickBot="1" x14ac:dyDescent="0.25">
      <c r="A55" s="125" t="s">
        <v>178</v>
      </c>
      <c r="B55" s="56" t="s">
        <v>361</v>
      </c>
      <c r="C55" s="123">
        <f>C42+C50+C54</f>
        <v>63.650000000000006</v>
      </c>
      <c r="D55" s="123">
        <f>D42+D50+D54</f>
        <v>72.38</v>
      </c>
      <c r="E55" s="123">
        <f>E42+E50+E54</f>
        <v>279.39</v>
      </c>
      <c r="F55" s="123">
        <f>F42+F50+F54</f>
        <v>1933.3</v>
      </c>
      <c r="G55" s="34"/>
      <c r="H55" s="34"/>
      <c r="I55" s="34"/>
      <c r="J55" s="34"/>
      <c r="K55" s="34"/>
      <c r="L55" s="34"/>
      <c r="M55" s="34"/>
      <c r="N55" s="34"/>
      <c r="O55" s="87"/>
      <c r="P55" s="91"/>
    </row>
    <row r="56" spans="1:16" s="1" customFormat="1" ht="20.25" customHeight="1" thickBot="1" x14ac:dyDescent="0.25">
      <c r="A56" s="186" t="s">
        <v>15</v>
      </c>
      <c r="B56" s="187"/>
      <c r="C56" s="187"/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7"/>
      <c r="P56" s="189"/>
    </row>
    <row r="57" spans="1:16" ht="15.75" customHeight="1" thickBot="1" x14ac:dyDescent="0.25">
      <c r="A57" s="190" t="s">
        <v>1</v>
      </c>
      <c r="B57" s="192" t="s">
        <v>14</v>
      </c>
      <c r="C57" s="194" t="s">
        <v>2</v>
      </c>
      <c r="D57" s="195"/>
      <c r="E57" s="184"/>
      <c r="F57" s="255" t="s">
        <v>16</v>
      </c>
      <c r="G57" s="166" t="s">
        <v>124</v>
      </c>
      <c r="H57" s="166"/>
      <c r="I57" s="166"/>
      <c r="J57" s="166"/>
      <c r="K57" s="167" t="s">
        <v>125</v>
      </c>
      <c r="L57" s="168"/>
      <c r="M57" s="168"/>
      <c r="N57" s="169"/>
      <c r="O57" s="196" t="s">
        <v>148</v>
      </c>
      <c r="P57" s="198" t="s">
        <v>153</v>
      </c>
    </row>
    <row r="58" spans="1:16" ht="41.25" customHeight="1" thickBot="1" x14ac:dyDescent="0.25">
      <c r="A58" s="191"/>
      <c r="B58" s="193"/>
      <c r="C58" s="19" t="s">
        <v>5</v>
      </c>
      <c r="D58" s="19" t="s">
        <v>6</v>
      </c>
      <c r="E58" s="18" t="s">
        <v>7</v>
      </c>
      <c r="F58" s="256"/>
      <c r="G58" s="68" t="s">
        <v>126</v>
      </c>
      <c r="H58" s="69" t="s">
        <v>127</v>
      </c>
      <c r="I58" s="69" t="s">
        <v>128</v>
      </c>
      <c r="J58" s="69" t="s">
        <v>129</v>
      </c>
      <c r="K58" s="69" t="s">
        <v>130</v>
      </c>
      <c r="L58" s="69" t="s">
        <v>131</v>
      </c>
      <c r="M58" s="69" t="s">
        <v>132</v>
      </c>
      <c r="N58" s="70" t="s">
        <v>133</v>
      </c>
      <c r="O58" s="197"/>
      <c r="P58" s="199"/>
    </row>
    <row r="59" spans="1:16" s="1" customFormat="1" ht="19.5" customHeight="1" thickBot="1" x14ac:dyDescent="0.25">
      <c r="A59" s="182" t="s">
        <v>8</v>
      </c>
      <c r="B59" s="183"/>
      <c r="C59" s="183"/>
      <c r="D59" s="183"/>
      <c r="E59" s="183"/>
      <c r="F59" s="184"/>
      <c r="G59" s="184"/>
      <c r="H59" s="184"/>
      <c r="I59" s="184"/>
      <c r="J59" s="184"/>
      <c r="K59" s="184"/>
      <c r="L59" s="184"/>
      <c r="M59" s="184"/>
      <c r="N59" s="184"/>
      <c r="O59" s="183"/>
      <c r="P59" s="185"/>
    </row>
    <row r="60" spans="1:16" ht="33.75" customHeight="1" thickBot="1" x14ac:dyDescent="0.25">
      <c r="A60" s="101" t="s">
        <v>97</v>
      </c>
      <c r="B60" s="2" t="s">
        <v>39</v>
      </c>
      <c r="C60" s="2" t="s">
        <v>364</v>
      </c>
      <c r="D60" s="2" t="s">
        <v>365</v>
      </c>
      <c r="E60" s="2" t="s">
        <v>367</v>
      </c>
      <c r="F60" s="2" t="s">
        <v>366</v>
      </c>
      <c r="G60" s="53">
        <v>7.0000000000000007E-2</v>
      </c>
      <c r="H60" s="53">
        <v>0</v>
      </c>
      <c r="I60" s="53">
        <v>0.15</v>
      </c>
      <c r="J60" s="53">
        <v>1.2</v>
      </c>
      <c r="K60" s="53">
        <v>141.4</v>
      </c>
      <c r="L60" s="53">
        <v>126</v>
      </c>
      <c r="M60" s="53">
        <v>13.7</v>
      </c>
      <c r="N60" s="53">
        <v>1.2</v>
      </c>
      <c r="O60" s="15" t="s">
        <v>162</v>
      </c>
      <c r="P60" s="15" t="s">
        <v>149</v>
      </c>
    </row>
    <row r="61" spans="1:16" ht="21.75" customHeight="1" thickBot="1" x14ac:dyDescent="0.25">
      <c r="A61" s="60" t="s">
        <v>86</v>
      </c>
      <c r="B61" s="2" t="s">
        <v>87</v>
      </c>
      <c r="C61" s="2" t="s">
        <v>88</v>
      </c>
      <c r="D61" s="2" t="s">
        <v>57</v>
      </c>
      <c r="E61" s="2" t="s">
        <v>89</v>
      </c>
      <c r="F61" s="2" t="s">
        <v>90</v>
      </c>
      <c r="G61" s="53">
        <v>0</v>
      </c>
      <c r="H61" s="53">
        <v>0.4</v>
      </c>
      <c r="I61" s="53">
        <v>0</v>
      </c>
      <c r="J61" s="53">
        <v>0</v>
      </c>
      <c r="K61" s="53">
        <v>81.599999999999994</v>
      </c>
      <c r="L61" s="53">
        <v>57.7</v>
      </c>
      <c r="M61" s="53">
        <v>10.9</v>
      </c>
      <c r="N61" s="53">
        <v>0.5</v>
      </c>
      <c r="O61" s="35" t="s">
        <v>269</v>
      </c>
      <c r="P61" s="35" t="s">
        <v>177</v>
      </c>
    </row>
    <row r="62" spans="1:16" ht="21.75" customHeight="1" thickBot="1" x14ac:dyDescent="0.25">
      <c r="A62" s="60" t="s">
        <v>293</v>
      </c>
      <c r="B62" s="2" t="s">
        <v>91</v>
      </c>
      <c r="C62" s="2" t="s">
        <v>362</v>
      </c>
      <c r="D62" s="2" t="s">
        <v>82</v>
      </c>
      <c r="E62" s="2" t="s">
        <v>83</v>
      </c>
      <c r="F62" s="2" t="s">
        <v>84</v>
      </c>
      <c r="G62" s="53">
        <v>0.1</v>
      </c>
      <c r="H62" s="53">
        <v>0.5</v>
      </c>
      <c r="I62" s="53">
        <v>0</v>
      </c>
      <c r="J62" s="53">
        <v>0</v>
      </c>
      <c r="K62" s="53">
        <v>0.9</v>
      </c>
      <c r="L62" s="53">
        <v>0.1</v>
      </c>
      <c r="M62" s="53">
        <v>0.5</v>
      </c>
      <c r="N62" s="53">
        <v>0</v>
      </c>
      <c r="O62" s="35" t="s">
        <v>174</v>
      </c>
      <c r="P62" s="15"/>
    </row>
    <row r="63" spans="1:16" ht="21.75" customHeight="1" thickBot="1" x14ac:dyDescent="0.25">
      <c r="A63" s="60" t="s">
        <v>73</v>
      </c>
      <c r="B63" s="2" t="s">
        <v>50</v>
      </c>
      <c r="C63" s="2" t="s">
        <v>136</v>
      </c>
      <c r="D63" s="2" t="s">
        <v>195</v>
      </c>
      <c r="E63" s="2" t="s">
        <v>196</v>
      </c>
      <c r="F63" s="21">
        <v>42.3</v>
      </c>
      <c r="G63" s="53">
        <v>0</v>
      </c>
      <c r="H63" s="53">
        <v>30.4</v>
      </c>
      <c r="I63" s="53">
        <v>0</v>
      </c>
      <c r="J63" s="53">
        <v>0.2</v>
      </c>
      <c r="K63" s="53">
        <v>28</v>
      </c>
      <c r="L63" s="53">
        <v>13.6</v>
      </c>
      <c r="M63" s="53">
        <v>8.8000000000000007</v>
      </c>
      <c r="N63" s="63">
        <v>0.1</v>
      </c>
      <c r="O63" s="35" t="s">
        <v>174</v>
      </c>
      <c r="P63" s="35"/>
    </row>
    <row r="64" spans="1:16" ht="20.25" customHeight="1" thickBot="1" x14ac:dyDescent="0.25">
      <c r="A64" s="6" t="s">
        <v>9</v>
      </c>
      <c r="B64" s="10" t="s">
        <v>363</v>
      </c>
      <c r="C64" s="28">
        <f>C62+C60+C61+C63</f>
        <v>19.230000000000004</v>
      </c>
      <c r="D64" s="25">
        <f>D62+D60+D61+D63</f>
        <v>19.88</v>
      </c>
      <c r="E64" s="25">
        <f>E62+E60+E61+E63</f>
        <v>76.680000000000007</v>
      </c>
      <c r="F64" s="28">
        <f>F62+F60+F61+F63</f>
        <v>552.29999999999995</v>
      </c>
      <c r="G64" s="2">
        <f t="shared" ref="G64:N64" si="6">SUM(G60:G63)</f>
        <v>0.17</v>
      </c>
      <c r="H64" s="2">
        <f t="shared" si="6"/>
        <v>31.299999999999997</v>
      </c>
      <c r="I64" s="2">
        <f t="shared" si="6"/>
        <v>0.15</v>
      </c>
      <c r="J64" s="2">
        <f t="shared" si="6"/>
        <v>1.4</v>
      </c>
      <c r="K64" s="2">
        <f t="shared" si="6"/>
        <v>251.9</v>
      </c>
      <c r="L64" s="2">
        <f t="shared" si="6"/>
        <v>197.39999999999998</v>
      </c>
      <c r="M64" s="2">
        <f t="shared" si="6"/>
        <v>33.900000000000006</v>
      </c>
      <c r="N64" s="2">
        <f t="shared" si="6"/>
        <v>1.8</v>
      </c>
      <c r="O64" s="14"/>
      <c r="P64" s="33"/>
    </row>
    <row r="65" spans="1:16" s="1" customFormat="1" ht="18.75" customHeight="1" thickBot="1" x14ac:dyDescent="0.25">
      <c r="A65" s="182" t="s">
        <v>10</v>
      </c>
      <c r="B65" s="183"/>
      <c r="C65" s="183"/>
      <c r="D65" s="183"/>
      <c r="E65" s="183"/>
      <c r="F65" s="184"/>
      <c r="G65" s="184"/>
      <c r="H65" s="184"/>
      <c r="I65" s="184"/>
      <c r="J65" s="184"/>
      <c r="K65" s="184"/>
      <c r="L65" s="184"/>
      <c r="M65" s="184"/>
      <c r="N65" s="184"/>
      <c r="O65" s="183"/>
      <c r="P65" s="185"/>
    </row>
    <row r="66" spans="1:16" ht="45" customHeight="1" thickBot="1" x14ac:dyDescent="0.25">
      <c r="A66" s="101" t="s">
        <v>368</v>
      </c>
      <c r="B66" s="2" t="s">
        <v>65</v>
      </c>
      <c r="C66" s="144" t="s">
        <v>228</v>
      </c>
      <c r="D66" s="2" t="s">
        <v>280</v>
      </c>
      <c r="E66" s="142" t="s">
        <v>377</v>
      </c>
      <c r="F66" s="2" t="s">
        <v>223</v>
      </c>
      <c r="G66" s="108">
        <v>0.05</v>
      </c>
      <c r="H66" s="53">
        <v>58</v>
      </c>
      <c r="I66" s="108">
        <v>0.15</v>
      </c>
      <c r="J66" s="53">
        <v>5.0999999999999996</v>
      </c>
      <c r="K66" s="108">
        <v>20</v>
      </c>
      <c r="L66" s="53">
        <v>22</v>
      </c>
      <c r="M66" s="108">
        <v>15</v>
      </c>
      <c r="N66" s="53">
        <v>0.8</v>
      </c>
      <c r="O66" s="150" t="s">
        <v>190</v>
      </c>
      <c r="P66" s="15" t="s">
        <v>150</v>
      </c>
    </row>
    <row r="67" spans="1:16" ht="32.25" customHeight="1" thickBot="1" x14ac:dyDescent="0.25">
      <c r="A67" s="101" t="s">
        <v>201</v>
      </c>
      <c r="B67" s="2" t="s">
        <v>224</v>
      </c>
      <c r="C67" s="2" t="s">
        <v>304</v>
      </c>
      <c r="D67" s="2" t="s">
        <v>378</v>
      </c>
      <c r="E67" s="2" t="s">
        <v>379</v>
      </c>
      <c r="F67" s="2" t="s">
        <v>380</v>
      </c>
      <c r="G67" s="72">
        <v>0.09</v>
      </c>
      <c r="H67" s="73">
        <v>7.6</v>
      </c>
      <c r="I67" s="53">
        <v>0.18</v>
      </c>
      <c r="J67" s="53">
        <v>0.23</v>
      </c>
      <c r="K67" s="53">
        <v>34.9</v>
      </c>
      <c r="L67" s="53">
        <v>77.2</v>
      </c>
      <c r="M67" s="21">
        <v>26.74</v>
      </c>
      <c r="N67" s="74">
        <v>0.9</v>
      </c>
      <c r="O67" s="15" t="s">
        <v>163</v>
      </c>
      <c r="P67" s="15" t="s">
        <v>149</v>
      </c>
    </row>
    <row r="68" spans="1:16" ht="30.75" thickBot="1" x14ac:dyDescent="0.25">
      <c r="A68" s="101" t="s">
        <v>370</v>
      </c>
      <c r="B68" s="2" t="s">
        <v>381</v>
      </c>
      <c r="C68" s="144" t="s">
        <v>231</v>
      </c>
      <c r="D68" s="2" t="s">
        <v>358</v>
      </c>
      <c r="E68" s="142" t="s">
        <v>389</v>
      </c>
      <c r="F68" s="2" t="s">
        <v>382</v>
      </c>
      <c r="G68" s="108">
        <v>18.09</v>
      </c>
      <c r="H68" s="53">
        <v>16.3</v>
      </c>
      <c r="I68" s="108">
        <v>2.34</v>
      </c>
      <c r="J68" s="53">
        <v>0.75</v>
      </c>
      <c r="K68" s="108">
        <v>34.700000000000003</v>
      </c>
      <c r="L68" s="53">
        <v>15.7</v>
      </c>
      <c r="M68" s="108">
        <v>9.6999999999999993</v>
      </c>
      <c r="N68" s="53">
        <v>0.5</v>
      </c>
      <c r="O68" s="35" t="s">
        <v>371</v>
      </c>
      <c r="P68" s="35" t="s">
        <v>372</v>
      </c>
    </row>
    <row r="69" spans="1:16" ht="20.25" customHeight="1" thickBot="1" x14ac:dyDescent="0.25">
      <c r="A69" s="101" t="s">
        <v>55</v>
      </c>
      <c r="B69" s="2" t="s">
        <v>98</v>
      </c>
      <c r="C69" s="2" t="s">
        <v>383</v>
      </c>
      <c r="D69" s="2" t="s">
        <v>258</v>
      </c>
      <c r="E69" s="2" t="s">
        <v>384</v>
      </c>
      <c r="F69" s="2" t="s">
        <v>385</v>
      </c>
      <c r="G69" s="72">
        <v>0.13</v>
      </c>
      <c r="H69" s="53">
        <v>0.9</v>
      </c>
      <c r="I69" s="53">
        <v>0</v>
      </c>
      <c r="J69" s="53">
        <v>0.28000000000000003</v>
      </c>
      <c r="K69" s="53">
        <v>96.8</v>
      </c>
      <c r="L69" s="53">
        <v>174.6</v>
      </c>
      <c r="M69" s="53">
        <v>84.9</v>
      </c>
      <c r="N69" s="63">
        <v>2.8</v>
      </c>
      <c r="O69" s="35" t="s">
        <v>276</v>
      </c>
      <c r="P69" s="35" t="s">
        <v>33</v>
      </c>
    </row>
    <row r="70" spans="1:16" ht="33" customHeight="1" thickBot="1" x14ac:dyDescent="0.25">
      <c r="A70" s="143" t="s">
        <v>373</v>
      </c>
      <c r="B70" s="100" t="s">
        <v>39</v>
      </c>
      <c r="C70" s="145" t="s">
        <v>21</v>
      </c>
      <c r="D70" s="100" t="s">
        <v>374</v>
      </c>
      <c r="E70" s="146" t="s">
        <v>375</v>
      </c>
      <c r="F70" s="100" t="s">
        <v>376</v>
      </c>
      <c r="G70" s="109">
        <v>0.02</v>
      </c>
      <c r="H70" s="75">
        <v>0</v>
      </c>
      <c r="I70" s="109">
        <v>0.03</v>
      </c>
      <c r="J70" s="75">
        <v>1.1000000000000001</v>
      </c>
      <c r="K70" s="109">
        <v>33</v>
      </c>
      <c r="L70" s="75">
        <v>29</v>
      </c>
      <c r="M70" s="109">
        <v>21</v>
      </c>
      <c r="N70" s="75">
        <v>0.7</v>
      </c>
      <c r="O70" s="147" t="s">
        <v>180</v>
      </c>
      <c r="P70" s="147" t="s">
        <v>177</v>
      </c>
    </row>
    <row r="71" spans="1:16" ht="30.75" thickBot="1" x14ac:dyDescent="0.25">
      <c r="A71" s="101" t="s">
        <v>60</v>
      </c>
      <c r="B71" s="2" t="s">
        <v>51</v>
      </c>
      <c r="C71" s="2" t="s">
        <v>61</v>
      </c>
      <c r="D71" s="2" t="s">
        <v>40</v>
      </c>
      <c r="E71" s="2" t="s">
        <v>330</v>
      </c>
      <c r="F71" s="2" t="s">
        <v>62</v>
      </c>
      <c r="G71" s="53">
        <v>7.0000000000000007E-2</v>
      </c>
      <c r="H71" s="53">
        <v>0</v>
      </c>
      <c r="I71" s="53">
        <v>0</v>
      </c>
      <c r="J71" s="53">
        <v>0</v>
      </c>
      <c r="K71" s="53">
        <v>65.2</v>
      </c>
      <c r="L71" s="53">
        <v>30.03</v>
      </c>
      <c r="M71" s="53">
        <v>0</v>
      </c>
      <c r="N71" s="53">
        <v>7.0000000000000007E-2</v>
      </c>
      <c r="O71" s="35" t="s">
        <v>174</v>
      </c>
      <c r="P71" s="45"/>
    </row>
    <row r="72" spans="1:16" ht="18" customHeight="1" thickBot="1" x14ac:dyDescent="0.25">
      <c r="A72" s="6" t="s">
        <v>9</v>
      </c>
      <c r="B72" s="39" t="s">
        <v>386</v>
      </c>
      <c r="C72" s="103">
        <f>C66+C67+C68+C69+C70+C71</f>
        <v>31.8</v>
      </c>
      <c r="D72" s="38">
        <f>D66+D67+D68+D69+D70+D71</f>
        <v>36.339999999999996</v>
      </c>
      <c r="E72" s="107">
        <f>E66+E67+E68+E69+E70+E71</f>
        <v>134.58000000000001</v>
      </c>
      <c r="F72" s="38">
        <f>F66+F67+F68+F69+F70+F71</f>
        <v>988.85</v>
      </c>
      <c r="G72" s="95">
        <f t="shared" ref="G72:N72" si="7">SUM(G66:G71)</f>
        <v>18.45</v>
      </c>
      <c r="H72" s="2">
        <f t="shared" si="7"/>
        <v>82.8</v>
      </c>
      <c r="I72" s="95">
        <f t="shared" si="7"/>
        <v>2.6999999999999997</v>
      </c>
      <c r="J72" s="2">
        <f t="shared" si="7"/>
        <v>7.4600000000000009</v>
      </c>
      <c r="K72" s="95">
        <f t="shared" si="7"/>
        <v>284.59999999999997</v>
      </c>
      <c r="L72" s="2">
        <f t="shared" si="7"/>
        <v>348.53</v>
      </c>
      <c r="M72" s="95">
        <f t="shared" si="7"/>
        <v>157.34</v>
      </c>
      <c r="N72" s="2">
        <f t="shared" si="7"/>
        <v>5.7700000000000005</v>
      </c>
      <c r="O72" s="17"/>
      <c r="P72" s="17"/>
    </row>
    <row r="73" spans="1:16" s="1" customFormat="1" ht="18" customHeight="1" thickBot="1" x14ac:dyDescent="0.25">
      <c r="A73" s="182" t="s">
        <v>11</v>
      </c>
      <c r="B73" s="183"/>
      <c r="C73" s="183"/>
      <c r="D73" s="183"/>
      <c r="E73" s="183"/>
      <c r="F73" s="184"/>
      <c r="G73" s="184"/>
      <c r="H73" s="184"/>
      <c r="I73" s="184"/>
      <c r="J73" s="184"/>
      <c r="K73" s="184"/>
      <c r="L73" s="184"/>
      <c r="M73" s="184"/>
      <c r="N73" s="184"/>
      <c r="O73" s="183"/>
      <c r="P73" s="185"/>
    </row>
    <row r="74" spans="1:16" ht="21.75" customHeight="1" thickBot="1" x14ac:dyDescent="0.25">
      <c r="A74" s="60" t="s">
        <v>35</v>
      </c>
      <c r="B74" s="2" t="s">
        <v>65</v>
      </c>
      <c r="C74" s="2" t="s">
        <v>299</v>
      </c>
      <c r="D74" s="2" t="s">
        <v>283</v>
      </c>
      <c r="E74" s="2" t="s">
        <v>229</v>
      </c>
      <c r="F74" s="2" t="s">
        <v>387</v>
      </c>
      <c r="G74" s="79">
        <v>0.09</v>
      </c>
      <c r="H74" s="80">
        <v>0.05</v>
      </c>
      <c r="I74" s="53">
        <v>0.26</v>
      </c>
      <c r="J74" s="53">
        <v>0.13</v>
      </c>
      <c r="K74" s="67">
        <v>20.2</v>
      </c>
      <c r="L74" s="53">
        <v>51.6</v>
      </c>
      <c r="M74" s="79">
        <v>13.4</v>
      </c>
      <c r="N74" s="80">
        <v>1.24</v>
      </c>
      <c r="O74" s="15" t="s">
        <v>164</v>
      </c>
      <c r="P74" s="15" t="s">
        <v>150</v>
      </c>
    </row>
    <row r="75" spans="1:16" ht="19.5" customHeight="1" thickBot="1" x14ac:dyDescent="0.25">
      <c r="A75" s="60" t="s">
        <v>222</v>
      </c>
      <c r="B75" s="2" t="s">
        <v>39</v>
      </c>
      <c r="C75" s="2" t="s">
        <v>93</v>
      </c>
      <c r="D75" s="2" t="s">
        <v>122</v>
      </c>
      <c r="E75" s="2" t="s">
        <v>198</v>
      </c>
      <c r="F75" s="2" t="s">
        <v>223</v>
      </c>
      <c r="G75" s="53">
        <v>0.04</v>
      </c>
      <c r="H75" s="53">
        <v>1.3</v>
      </c>
      <c r="I75" s="53">
        <v>0.02</v>
      </c>
      <c r="J75" s="53">
        <v>0.1</v>
      </c>
      <c r="K75" s="53">
        <v>120</v>
      </c>
      <c r="L75" s="53">
        <v>90</v>
      </c>
      <c r="M75" s="53">
        <v>14</v>
      </c>
      <c r="N75" s="53">
        <v>0.1</v>
      </c>
      <c r="O75" s="35" t="s">
        <v>174</v>
      </c>
      <c r="P75" s="45"/>
    </row>
    <row r="76" spans="1:16" ht="18.75" customHeight="1" thickBot="1" x14ac:dyDescent="0.25">
      <c r="A76" s="6" t="s">
        <v>9</v>
      </c>
      <c r="B76" s="39" t="s">
        <v>226</v>
      </c>
      <c r="C76" s="27">
        <f>C74+C75</f>
        <v>11.899999999999999</v>
      </c>
      <c r="D76" s="28">
        <f>D74+D75</f>
        <v>11.9</v>
      </c>
      <c r="E76" s="28">
        <f>E74+E75</f>
        <v>61.4</v>
      </c>
      <c r="F76" s="37">
        <f>F74+F75</f>
        <v>353</v>
      </c>
      <c r="G76" s="2">
        <f t="shared" ref="G76:N76" si="8">SUM(G74:G75)</f>
        <v>0.13</v>
      </c>
      <c r="H76" s="2">
        <f t="shared" si="8"/>
        <v>1.35</v>
      </c>
      <c r="I76" s="2">
        <f t="shared" si="8"/>
        <v>0.28000000000000003</v>
      </c>
      <c r="J76" s="2">
        <f t="shared" si="8"/>
        <v>0.23</v>
      </c>
      <c r="K76" s="2">
        <f t="shared" si="8"/>
        <v>140.19999999999999</v>
      </c>
      <c r="L76" s="2">
        <f t="shared" si="8"/>
        <v>141.6</v>
      </c>
      <c r="M76" s="2">
        <f t="shared" si="8"/>
        <v>27.4</v>
      </c>
      <c r="N76" s="2">
        <f t="shared" si="8"/>
        <v>1.34</v>
      </c>
      <c r="O76" s="17"/>
      <c r="P76" s="17"/>
    </row>
    <row r="77" spans="1:16" ht="20.25" customHeight="1" thickBot="1" x14ac:dyDescent="0.3">
      <c r="A77" s="126" t="s">
        <v>12</v>
      </c>
      <c r="B77" s="56" t="s">
        <v>388</v>
      </c>
      <c r="C77" s="124">
        <f>C64+C72+C76</f>
        <v>62.93</v>
      </c>
      <c r="D77" s="124">
        <f>D64+D72+D76</f>
        <v>68.12</v>
      </c>
      <c r="E77" s="124">
        <f>E64+E72+E76</f>
        <v>272.66000000000003</v>
      </c>
      <c r="F77" s="124">
        <f>F64+F72+F76</f>
        <v>1894.15</v>
      </c>
      <c r="G77" s="2"/>
      <c r="H77" s="2"/>
      <c r="I77" s="2"/>
      <c r="J77" s="2"/>
      <c r="K77" s="2"/>
      <c r="L77" s="2"/>
      <c r="M77" s="2"/>
      <c r="N77" s="2"/>
      <c r="O77" s="14"/>
      <c r="P77" s="33"/>
    </row>
    <row r="78" spans="1:16" ht="15.75" thickBot="1" x14ac:dyDescent="0.3">
      <c r="A78" s="200" t="s">
        <v>17</v>
      </c>
      <c r="B78" s="201"/>
      <c r="C78" s="201"/>
      <c r="D78" s="201"/>
      <c r="E78" s="201"/>
      <c r="F78" s="202"/>
      <c r="G78" s="202"/>
      <c r="H78" s="202"/>
      <c r="I78" s="202"/>
      <c r="J78" s="202"/>
      <c r="K78" s="202"/>
      <c r="L78" s="202"/>
      <c r="M78" s="202"/>
      <c r="N78" s="202"/>
      <c r="O78" s="201"/>
      <c r="P78" s="203"/>
    </row>
    <row r="79" spans="1:16" ht="19.5" customHeight="1" thickBot="1" x14ac:dyDescent="0.25">
      <c r="A79" s="190" t="s">
        <v>1</v>
      </c>
      <c r="B79" s="192" t="s">
        <v>14</v>
      </c>
      <c r="C79" s="194" t="s">
        <v>2</v>
      </c>
      <c r="D79" s="195"/>
      <c r="E79" s="184"/>
      <c r="F79" s="255" t="s">
        <v>16</v>
      </c>
      <c r="G79" s="170" t="s">
        <v>124</v>
      </c>
      <c r="H79" s="170"/>
      <c r="I79" s="170"/>
      <c r="J79" s="170"/>
      <c r="K79" s="171" t="s">
        <v>125</v>
      </c>
      <c r="L79" s="172"/>
      <c r="M79" s="172"/>
      <c r="N79" s="173"/>
      <c r="O79" s="226" t="s">
        <v>148</v>
      </c>
      <c r="P79" s="198" t="s">
        <v>153</v>
      </c>
    </row>
    <row r="80" spans="1:16" ht="42.75" customHeight="1" thickBot="1" x14ac:dyDescent="0.25">
      <c r="A80" s="191"/>
      <c r="B80" s="193"/>
      <c r="C80" s="13" t="s">
        <v>147</v>
      </c>
      <c r="D80" s="12" t="s">
        <v>144</v>
      </c>
      <c r="E80" s="9" t="s">
        <v>7</v>
      </c>
      <c r="F80" s="256"/>
      <c r="G80" s="71" t="s">
        <v>126</v>
      </c>
      <c r="H80" s="71" t="s">
        <v>127</v>
      </c>
      <c r="I80" s="71" t="s">
        <v>128</v>
      </c>
      <c r="J80" s="71" t="s">
        <v>129</v>
      </c>
      <c r="K80" s="71" t="s">
        <v>130</v>
      </c>
      <c r="L80" s="71" t="s">
        <v>131</v>
      </c>
      <c r="M80" s="71" t="s">
        <v>132</v>
      </c>
      <c r="N80" s="71" t="s">
        <v>133</v>
      </c>
      <c r="O80" s="227"/>
      <c r="P80" s="199"/>
    </row>
    <row r="81" spans="1:16" s="1" customFormat="1" ht="18" customHeight="1" thickBot="1" x14ac:dyDescent="0.25">
      <c r="A81" s="182"/>
      <c r="B81" s="183"/>
      <c r="C81" s="183"/>
      <c r="D81" s="183"/>
      <c r="E81" s="183"/>
      <c r="F81" s="224"/>
      <c r="G81" s="224"/>
      <c r="H81" s="224"/>
      <c r="I81" s="224"/>
      <c r="J81" s="224"/>
      <c r="K81" s="224"/>
      <c r="L81" s="224"/>
      <c r="M81" s="224"/>
      <c r="N81" s="224"/>
      <c r="O81" s="183"/>
      <c r="P81" s="185"/>
    </row>
    <row r="82" spans="1:16" ht="21.75" customHeight="1" thickBot="1" x14ac:dyDescent="0.25">
      <c r="A82" s="60" t="s">
        <v>101</v>
      </c>
      <c r="B82" s="2" t="s">
        <v>39</v>
      </c>
      <c r="C82" s="2" t="s">
        <v>283</v>
      </c>
      <c r="D82" s="2" t="s">
        <v>291</v>
      </c>
      <c r="E82" s="2" t="s">
        <v>262</v>
      </c>
      <c r="F82" s="2" t="s">
        <v>391</v>
      </c>
      <c r="G82" s="53">
        <v>0.16</v>
      </c>
      <c r="H82" s="53">
        <v>1.6</v>
      </c>
      <c r="I82" s="53">
        <v>0.05</v>
      </c>
      <c r="J82" s="53">
        <v>0.5</v>
      </c>
      <c r="K82" s="53">
        <v>113.6</v>
      </c>
      <c r="L82" s="63">
        <v>179.3</v>
      </c>
      <c r="M82" s="53">
        <v>49.6</v>
      </c>
      <c r="N82" s="53">
        <v>3.6</v>
      </c>
      <c r="O82" s="15" t="s">
        <v>165</v>
      </c>
      <c r="P82" s="15" t="s">
        <v>150</v>
      </c>
    </row>
    <row r="83" spans="1:16" ht="15.75" thickBot="1" x14ac:dyDescent="0.25">
      <c r="A83" s="60" t="s">
        <v>99</v>
      </c>
      <c r="B83" s="2" t="s">
        <v>39</v>
      </c>
      <c r="C83" s="53" t="s">
        <v>100</v>
      </c>
      <c r="D83" s="53" t="s">
        <v>186</v>
      </c>
      <c r="E83" s="53">
        <v>21.1</v>
      </c>
      <c r="F83" s="53">
        <v>133.9</v>
      </c>
      <c r="G83" s="53">
        <v>0</v>
      </c>
      <c r="H83" s="53">
        <v>1</v>
      </c>
      <c r="I83" s="53">
        <v>0</v>
      </c>
      <c r="J83" s="53">
        <v>0</v>
      </c>
      <c r="K83" s="53">
        <v>120.9</v>
      </c>
      <c r="L83" s="53">
        <v>189</v>
      </c>
      <c r="M83" s="53">
        <v>14</v>
      </c>
      <c r="N83" s="53">
        <v>1</v>
      </c>
      <c r="O83" s="35" t="s">
        <v>181</v>
      </c>
      <c r="P83" s="35" t="s">
        <v>177</v>
      </c>
    </row>
    <row r="84" spans="1:16" ht="19.5" customHeight="1" thickBot="1" x14ac:dyDescent="0.3">
      <c r="A84" s="60" t="s">
        <v>183</v>
      </c>
      <c r="B84" s="2" t="s">
        <v>45</v>
      </c>
      <c r="C84" s="2" t="s">
        <v>46</v>
      </c>
      <c r="D84" s="2" t="s">
        <v>47</v>
      </c>
      <c r="E84" s="2" t="s">
        <v>48</v>
      </c>
      <c r="F84" s="2" t="s">
        <v>49</v>
      </c>
      <c r="G84" s="24">
        <v>0.03</v>
      </c>
      <c r="H84" s="24">
        <v>0.75</v>
      </c>
      <c r="I84" s="24">
        <v>0.03</v>
      </c>
      <c r="J84" s="24">
        <v>0</v>
      </c>
      <c r="K84" s="24">
        <v>148.69999999999999</v>
      </c>
      <c r="L84" s="24">
        <v>113.8</v>
      </c>
      <c r="M84" s="24">
        <v>17.5</v>
      </c>
      <c r="N84" s="24">
        <v>0.12</v>
      </c>
      <c r="O84" s="35" t="s">
        <v>174</v>
      </c>
      <c r="P84" s="15"/>
    </row>
    <row r="85" spans="1:16" ht="19.5" customHeight="1" thickBot="1" x14ac:dyDescent="0.25">
      <c r="A85" s="60" t="s">
        <v>230</v>
      </c>
      <c r="B85" s="2" t="s">
        <v>65</v>
      </c>
      <c r="C85" s="2" t="s">
        <v>228</v>
      </c>
      <c r="D85" s="2" t="s">
        <v>110</v>
      </c>
      <c r="E85" s="2" t="s">
        <v>137</v>
      </c>
      <c r="F85" s="2" t="s">
        <v>229</v>
      </c>
      <c r="G85" s="53">
        <v>0.01</v>
      </c>
      <c r="H85" s="53">
        <v>15</v>
      </c>
      <c r="I85" s="53">
        <v>2.5000000000000001E-2</v>
      </c>
      <c r="J85" s="53">
        <v>0.3</v>
      </c>
      <c r="K85" s="53">
        <v>33</v>
      </c>
      <c r="L85" s="53">
        <v>28</v>
      </c>
      <c r="M85" s="53">
        <v>24</v>
      </c>
      <c r="N85" s="53">
        <v>1.8</v>
      </c>
      <c r="O85" s="35" t="s">
        <v>174</v>
      </c>
      <c r="P85" s="15"/>
    </row>
    <row r="86" spans="1:16" ht="19.5" customHeight="1" thickBot="1" x14ac:dyDescent="0.25">
      <c r="A86" s="60" t="s">
        <v>63</v>
      </c>
      <c r="B86" s="2" t="s">
        <v>190</v>
      </c>
      <c r="C86" s="21" t="s">
        <v>191</v>
      </c>
      <c r="D86" s="2" t="s">
        <v>192</v>
      </c>
      <c r="E86" s="2" t="s">
        <v>193</v>
      </c>
      <c r="F86" s="2" t="s">
        <v>194</v>
      </c>
      <c r="G86" s="53">
        <v>0.13</v>
      </c>
      <c r="H86" s="53">
        <v>0</v>
      </c>
      <c r="I86" s="53">
        <v>0</v>
      </c>
      <c r="J86" s="53">
        <v>0.9</v>
      </c>
      <c r="K86" s="53">
        <v>13.75</v>
      </c>
      <c r="L86" s="53">
        <v>0</v>
      </c>
      <c r="M86" s="53">
        <v>0</v>
      </c>
      <c r="N86" s="53">
        <v>0.5</v>
      </c>
      <c r="O86" s="35" t="s">
        <v>174</v>
      </c>
      <c r="P86" s="15"/>
    </row>
    <row r="87" spans="1:16" s="29" customFormat="1" ht="20.25" customHeight="1" thickBot="1" x14ac:dyDescent="0.25">
      <c r="A87" s="26" t="s">
        <v>175</v>
      </c>
      <c r="B87" s="27">
        <f>B82+B83+B84+B85+B86</f>
        <v>650</v>
      </c>
      <c r="C87" s="28">
        <f>C82+C83+C84+C85+C86</f>
        <v>19.080000000000002</v>
      </c>
      <c r="D87" s="28">
        <f>D82+D83+D84+D85+D86</f>
        <v>18.549999999999997</v>
      </c>
      <c r="E87" s="28">
        <f>E82+E83+E84+E85+E86</f>
        <v>79.7</v>
      </c>
      <c r="F87" s="28">
        <f>F82+F83+F84+F85+F86</f>
        <v>544</v>
      </c>
      <c r="G87" s="38">
        <f t="shared" ref="G87:N87" si="9">SUM(G82:G86)</f>
        <v>0.33</v>
      </c>
      <c r="H87" s="38">
        <f t="shared" si="9"/>
        <v>18.350000000000001</v>
      </c>
      <c r="I87" s="38">
        <f t="shared" si="9"/>
        <v>0.10500000000000001</v>
      </c>
      <c r="J87" s="38">
        <f t="shared" si="9"/>
        <v>1.7000000000000002</v>
      </c>
      <c r="K87" s="38">
        <f t="shared" si="9"/>
        <v>429.95</v>
      </c>
      <c r="L87" s="38">
        <f t="shared" si="9"/>
        <v>510.1</v>
      </c>
      <c r="M87" s="38">
        <f t="shared" si="9"/>
        <v>105.1</v>
      </c>
      <c r="N87" s="38">
        <f t="shared" si="9"/>
        <v>7.02</v>
      </c>
      <c r="O87" s="121"/>
      <c r="P87" s="86"/>
    </row>
    <row r="88" spans="1:16" s="1" customFormat="1" ht="19.5" customHeight="1" thickBot="1" x14ac:dyDescent="0.25">
      <c r="A88" s="182" t="s">
        <v>10</v>
      </c>
      <c r="B88" s="183"/>
      <c r="C88" s="183"/>
      <c r="D88" s="183"/>
      <c r="E88" s="183"/>
      <c r="F88" s="184"/>
      <c r="G88" s="184"/>
      <c r="H88" s="184"/>
      <c r="I88" s="184"/>
      <c r="J88" s="184"/>
      <c r="K88" s="184"/>
      <c r="L88" s="184"/>
      <c r="M88" s="184"/>
      <c r="N88" s="184"/>
      <c r="O88" s="183"/>
      <c r="P88" s="185"/>
    </row>
    <row r="89" spans="1:16" ht="20.25" customHeight="1" thickBot="1" x14ac:dyDescent="0.25">
      <c r="A89" s="60" t="s">
        <v>107</v>
      </c>
      <c r="B89" s="2" t="s">
        <v>65</v>
      </c>
      <c r="C89" s="2" t="s">
        <v>399</v>
      </c>
      <c r="D89" s="2" t="s">
        <v>234</v>
      </c>
      <c r="E89" s="2" t="s">
        <v>364</v>
      </c>
      <c r="F89" s="2" t="s">
        <v>400</v>
      </c>
      <c r="G89" s="53">
        <v>0.03</v>
      </c>
      <c r="H89" s="53">
        <v>18.2</v>
      </c>
      <c r="I89" s="53">
        <v>0.3</v>
      </c>
      <c r="J89" s="53">
        <v>6.3</v>
      </c>
      <c r="K89" s="53">
        <v>38</v>
      </c>
      <c r="L89" s="53">
        <v>36</v>
      </c>
      <c r="M89" s="53">
        <v>19</v>
      </c>
      <c r="N89" s="53">
        <v>1.3</v>
      </c>
      <c r="O89" s="15" t="s">
        <v>166</v>
      </c>
      <c r="P89" s="15" t="s">
        <v>149</v>
      </c>
    </row>
    <row r="90" spans="1:16" ht="30.75" thickBot="1" x14ac:dyDescent="0.25">
      <c r="A90" s="101" t="s">
        <v>92</v>
      </c>
      <c r="B90" s="2" t="s">
        <v>224</v>
      </c>
      <c r="C90" s="144" t="s">
        <v>225</v>
      </c>
      <c r="D90" s="2" t="s">
        <v>401</v>
      </c>
      <c r="E90" s="142" t="s">
        <v>313</v>
      </c>
      <c r="F90" s="2" t="s">
        <v>402</v>
      </c>
      <c r="G90" s="108">
        <v>0.4</v>
      </c>
      <c r="H90" s="53">
        <v>6.6</v>
      </c>
      <c r="I90" s="108">
        <v>0.22</v>
      </c>
      <c r="J90" s="53">
        <v>0.4</v>
      </c>
      <c r="K90" s="108">
        <v>22.9</v>
      </c>
      <c r="L90" s="53">
        <v>0.11</v>
      </c>
      <c r="M90" s="108">
        <v>53.6</v>
      </c>
      <c r="N90" s="53">
        <v>0.9</v>
      </c>
      <c r="O90" s="15" t="s">
        <v>159</v>
      </c>
      <c r="P90" s="15" t="s">
        <v>149</v>
      </c>
    </row>
    <row r="91" spans="1:16" ht="21.75" customHeight="1" thickBot="1" x14ac:dyDescent="0.25">
      <c r="A91" s="60" t="s">
        <v>393</v>
      </c>
      <c r="B91" s="2" t="s">
        <v>65</v>
      </c>
      <c r="C91" s="2" t="s">
        <v>403</v>
      </c>
      <c r="D91" s="2" t="s">
        <v>330</v>
      </c>
      <c r="E91" s="2" t="s">
        <v>392</v>
      </c>
      <c r="F91" s="2" t="s">
        <v>404</v>
      </c>
      <c r="G91" s="72">
        <v>0.08</v>
      </c>
      <c r="H91" s="53">
        <v>6</v>
      </c>
      <c r="I91" s="75">
        <v>0.08</v>
      </c>
      <c r="J91" s="75">
        <v>3.6</v>
      </c>
      <c r="K91" s="152">
        <v>28</v>
      </c>
      <c r="L91" s="75">
        <v>146</v>
      </c>
      <c r="M91" s="153">
        <v>24</v>
      </c>
      <c r="N91" s="76">
        <v>2</v>
      </c>
      <c r="O91" s="147" t="s">
        <v>395</v>
      </c>
      <c r="P91" s="35" t="s">
        <v>177</v>
      </c>
    </row>
    <row r="92" spans="1:16" ht="23.25" customHeight="1" thickBot="1" x14ac:dyDescent="0.25">
      <c r="A92" s="101" t="s">
        <v>209</v>
      </c>
      <c r="B92" s="2" t="s">
        <v>98</v>
      </c>
      <c r="C92" s="2" t="s">
        <v>322</v>
      </c>
      <c r="D92" s="2" t="s">
        <v>405</v>
      </c>
      <c r="E92" s="2" t="s">
        <v>406</v>
      </c>
      <c r="F92" s="2" t="s">
        <v>407</v>
      </c>
      <c r="G92" s="53">
        <v>0.05</v>
      </c>
      <c r="H92" s="53">
        <v>43</v>
      </c>
      <c r="I92" s="53">
        <v>0.14000000000000001</v>
      </c>
      <c r="J92" s="53">
        <v>0.5</v>
      </c>
      <c r="K92" s="53">
        <v>129.6</v>
      </c>
      <c r="L92" s="53">
        <v>84.8</v>
      </c>
      <c r="M92" s="53">
        <v>41.6</v>
      </c>
      <c r="N92" s="53">
        <v>1.6</v>
      </c>
      <c r="O92" s="35" t="s">
        <v>210</v>
      </c>
      <c r="P92" s="35" t="s">
        <v>177</v>
      </c>
    </row>
    <row r="93" spans="1:16" ht="33" customHeight="1" thickBot="1" x14ac:dyDescent="0.25">
      <c r="A93" s="101" t="s">
        <v>398</v>
      </c>
      <c r="B93" s="2" t="s">
        <v>39</v>
      </c>
      <c r="C93" s="129">
        <v>0.6</v>
      </c>
      <c r="D93" s="130">
        <v>0.5</v>
      </c>
      <c r="E93" s="131">
        <v>38.9</v>
      </c>
      <c r="F93" s="131">
        <v>153</v>
      </c>
      <c r="G93" s="130">
        <v>0.01</v>
      </c>
      <c r="H93" s="130">
        <v>55.4</v>
      </c>
      <c r="I93" s="130">
        <v>0</v>
      </c>
      <c r="J93" s="130">
        <v>0.1</v>
      </c>
      <c r="K93" s="131">
        <v>5</v>
      </c>
      <c r="L93" s="130">
        <v>8.1</v>
      </c>
      <c r="M93" s="130">
        <v>2.1</v>
      </c>
      <c r="N93" s="131">
        <v>0.4</v>
      </c>
      <c r="O93" s="155" t="s">
        <v>517</v>
      </c>
      <c r="P93" s="35" t="s">
        <v>278</v>
      </c>
    </row>
    <row r="94" spans="1:16" ht="32.25" customHeight="1" thickBot="1" x14ac:dyDescent="0.25">
      <c r="A94" s="101" t="s">
        <v>60</v>
      </c>
      <c r="B94" s="2" t="s">
        <v>51</v>
      </c>
      <c r="C94" s="2" t="s">
        <v>61</v>
      </c>
      <c r="D94" s="2" t="s">
        <v>40</v>
      </c>
      <c r="E94" s="2" t="s">
        <v>330</v>
      </c>
      <c r="F94" s="2" t="s">
        <v>62</v>
      </c>
      <c r="G94" s="53">
        <v>7.0000000000000007E-2</v>
      </c>
      <c r="H94" s="53">
        <v>0</v>
      </c>
      <c r="I94" s="53">
        <v>0</v>
      </c>
      <c r="J94" s="53">
        <v>0</v>
      </c>
      <c r="K94" s="53">
        <v>65.2</v>
      </c>
      <c r="L94" s="53">
        <v>30.03</v>
      </c>
      <c r="M94" s="53">
        <v>0</v>
      </c>
      <c r="N94" s="53">
        <v>7.0000000000000007E-2</v>
      </c>
      <c r="O94" s="35" t="s">
        <v>174</v>
      </c>
      <c r="P94" s="45"/>
    </row>
    <row r="95" spans="1:16" s="43" customFormat="1" ht="21" customHeight="1" thickBot="1" x14ac:dyDescent="0.25">
      <c r="A95" s="57" t="s">
        <v>175</v>
      </c>
      <c r="B95" s="10" t="s">
        <v>331</v>
      </c>
      <c r="C95" s="28">
        <f>C89+C90+C91+C92+C93+C94</f>
        <v>33.03</v>
      </c>
      <c r="D95" s="25">
        <f>D89+D90+D91+D92+D93+D94</f>
        <v>34.14</v>
      </c>
      <c r="E95" s="28">
        <f>E89+E90+E91+E92+E93+E94</f>
        <v>140.80000000000001</v>
      </c>
      <c r="F95" s="28">
        <f>F89+F90+F91+F92+F93+F94</f>
        <v>983.90000000000009</v>
      </c>
      <c r="G95" s="103">
        <f>G89+G90+G91+G92+G93+G94</f>
        <v>0.64000000000000012</v>
      </c>
      <c r="H95" s="38">
        <f>SUM(H89:H94)</f>
        <v>129.19999999999999</v>
      </c>
      <c r="I95" s="38">
        <f>SUM(I89:I94)</f>
        <v>0.74</v>
      </c>
      <c r="J95" s="38">
        <f>SUM(J89:J94)</f>
        <v>10.9</v>
      </c>
      <c r="K95" s="38">
        <f>K89+K90+K91+K92+K93+K94</f>
        <v>288.7</v>
      </c>
      <c r="L95" s="38">
        <f>L89+L90+L91+L92+L93+L94</f>
        <v>305.04000000000008</v>
      </c>
      <c r="M95" s="38">
        <f>SUM(M89:M94)</f>
        <v>140.29999999999998</v>
      </c>
      <c r="N95" s="104">
        <f>SUM(N89:N94)</f>
        <v>6.2700000000000014</v>
      </c>
      <c r="O95" s="88"/>
      <c r="P95" s="92"/>
    </row>
    <row r="96" spans="1:16" s="1" customFormat="1" ht="21" customHeight="1" thickBot="1" x14ac:dyDescent="0.25">
      <c r="A96" s="182" t="s">
        <v>11</v>
      </c>
      <c r="B96" s="183"/>
      <c r="C96" s="183"/>
      <c r="D96" s="183"/>
      <c r="E96" s="183"/>
      <c r="F96" s="184"/>
      <c r="G96" s="184"/>
      <c r="H96" s="184"/>
      <c r="I96" s="184"/>
      <c r="J96" s="184"/>
      <c r="K96" s="184"/>
      <c r="L96" s="184"/>
      <c r="M96" s="184"/>
      <c r="N96" s="184"/>
      <c r="O96" s="183"/>
      <c r="P96" s="185"/>
    </row>
    <row r="97" spans="1:16" ht="21" customHeight="1" thickBot="1" x14ac:dyDescent="0.25">
      <c r="A97" s="60" t="s">
        <v>272</v>
      </c>
      <c r="B97" s="2" t="s">
        <v>65</v>
      </c>
      <c r="C97" s="154" t="s">
        <v>408</v>
      </c>
      <c r="D97" s="154" t="s">
        <v>332</v>
      </c>
      <c r="E97" s="154" t="s">
        <v>409</v>
      </c>
      <c r="F97" s="154" t="s">
        <v>410</v>
      </c>
      <c r="G97" s="110">
        <v>0.1</v>
      </c>
      <c r="H97" s="110">
        <v>3.3</v>
      </c>
      <c r="I97" s="110">
        <v>0.05</v>
      </c>
      <c r="J97" s="110">
        <v>1.1599999999999999</v>
      </c>
      <c r="K97" s="110">
        <v>18.3</v>
      </c>
      <c r="L97" s="110">
        <v>55</v>
      </c>
      <c r="M97" s="110">
        <v>10</v>
      </c>
      <c r="N97" s="110">
        <v>0</v>
      </c>
      <c r="O97" s="155" t="s">
        <v>273</v>
      </c>
      <c r="P97" s="155" t="s">
        <v>274</v>
      </c>
    </row>
    <row r="98" spans="1:16" ht="21.75" customHeight="1" thickBot="1" x14ac:dyDescent="0.25">
      <c r="A98" s="60" t="s">
        <v>68</v>
      </c>
      <c r="B98" s="2" t="s">
        <v>39</v>
      </c>
      <c r="C98" s="2" t="s">
        <v>53</v>
      </c>
      <c r="D98" s="2" t="s">
        <v>69</v>
      </c>
      <c r="E98" s="2" t="s">
        <v>70</v>
      </c>
      <c r="F98" s="2" t="s">
        <v>29</v>
      </c>
      <c r="G98" s="53">
        <v>0.02</v>
      </c>
      <c r="H98" s="53">
        <v>4</v>
      </c>
      <c r="I98" s="53">
        <v>0</v>
      </c>
      <c r="J98" s="53">
        <v>0</v>
      </c>
      <c r="K98" s="53">
        <v>14</v>
      </c>
      <c r="L98" s="53">
        <v>14</v>
      </c>
      <c r="M98" s="53">
        <v>8</v>
      </c>
      <c r="N98" s="53">
        <v>2.8</v>
      </c>
      <c r="O98" s="35" t="s">
        <v>176</v>
      </c>
      <c r="P98" s="35" t="s">
        <v>177</v>
      </c>
    </row>
    <row r="99" spans="1:16" s="43" customFormat="1" ht="19.5" customHeight="1" thickBot="1" x14ac:dyDescent="0.25">
      <c r="A99" s="57" t="s">
        <v>175</v>
      </c>
      <c r="B99" s="22" t="s">
        <v>226</v>
      </c>
      <c r="C99" s="28">
        <f>C97+C98</f>
        <v>11.55</v>
      </c>
      <c r="D99" s="37">
        <f>D97+D98</f>
        <v>11.85</v>
      </c>
      <c r="E99" s="28">
        <f>E97+E98</f>
        <v>72.699999999999989</v>
      </c>
      <c r="F99" s="28">
        <f>F97+F98</f>
        <v>380.7</v>
      </c>
      <c r="G99" s="56">
        <f t="shared" ref="G99:N99" si="10">SUM(G97:G98)</f>
        <v>0.12000000000000001</v>
      </c>
      <c r="H99" s="78">
        <f t="shared" si="10"/>
        <v>7.3</v>
      </c>
      <c r="I99" s="56">
        <f t="shared" si="10"/>
        <v>0.05</v>
      </c>
      <c r="J99" s="56">
        <f t="shared" si="10"/>
        <v>1.1599999999999999</v>
      </c>
      <c r="K99" s="56">
        <f t="shared" si="10"/>
        <v>32.299999999999997</v>
      </c>
      <c r="L99" s="56">
        <f t="shared" si="10"/>
        <v>69</v>
      </c>
      <c r="M99" s="56">
        <f t="shared" si="10"/>
        <v>18</v>
      </c>
      <c r="N99" s="78">
        <f t="shared" si="10"/>
        <v>2.8</v>
      </c>
      <c r="O99" s="36"/>
      <c r="P99" s="92"/>
    </row>
    <row r="100" spans="1:16" s="32" customFormat="1" ht="19.5" customHeight="1" thickBot="1" x14ac:dyDescent="0.25">
      <c r="A100" s="127" t="s">
        <v>178</v>
      </c>
      <c r="B100" s="56" t="s">
        <v>411</v>
      </c>
      <c r="C100" s="124">
        <f>C87+C95+C99</f>
        <v>63.66</v>
      </c>
      <c r="D100" s="124">
        <f>D87+D95+D99</f>
        <v>64.539999999999992</v>
      </c>
      <c r="E100" s="123">
        <f>E87+E95+E99</f>
        <v>293.2</v>
      </c>
      <c r="F100" s="124">
        <f>F87+F95+F99</f>
        <v>1908.6000000000001</v>
      </c>
      <c r="G100" s="38"/>
      <c r="H100" s="38"/>
      <c r="I100" s="38"/>
      <c r="J100" s="38"/>
      <c r="K100" s="38"/>
      <c r="L100" s="38"/>
      <c r="M100" s="38"/>
      <c r="N100" s="38"/>
      <c r="O100" s="87"/>
      <c r="P100" s="91"/>
    </row>
    <row r="101" spans="1:16" s="1" customFormat="1" ht="19.5" customHeight="1" thickBot="1" x14ac:dyDescent="0.25">
      <c r="A101" s="204" t="s">
        <v>18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205"/>
    </row>
    <row r="102" spans="1:16" ht="21" customHeight="1" x14ac:dyDescent="0.2">
      <c r="A102" s="206" t="s">
        <v>1</v>
      </c>
      <c r="B102" s="228" t="s">
        <v>14</v>
      </c>
      <c r="C102" s="230" t="s">
        <v>2</v>
      </c>
      <c r="D102" s="230"/>
      <c r="E102" s="230"/>
      <c r="F102" s="257" t="s">
        <v>16</v>
      </c>
      <c r="G102" s="174" t="s">
        <v>124</v>
      </c>
      <c r="H102" s="175"/>
      <c r="I102" s="175"/>
      <c r="J102" s="175"/>
      <c r="K102" s="176" t="s">
        <v>125</v>
      </c>
      <c r="L102" s="177"/>
      <c r="M102" s="177"/>
      <c r="N102" s="174"/>
      <c r="O102" s="219" t="s">
        <v>148</v>
      </c>
      <c r="P102" s="221" t="s">
        <v>153</v>
      </c>
    </row>
    <row r="103" spans="1:16" ht="43.5" customHeight="1" thickBot="1" x14ac:dyDescent="0.25">
      <c r="A103" s="207"/>
      <c r="B103" s="229"/>
      <c r="C103" s="112" t="s">
        <v>5</v>
      </c>
      <c r="D103" s="113" t="s">
        <v>6</v>
      </c>
      <c r="E103" s="112" t="s">
        <v>7</v>
      </c>
      <c r="F103" s="258"/>
      <c r="G103" s="114" t="s">
        <v>126</v>
      </c>
      <c r="H103" s="115" t="s">
        <v>127</v>
      </c>
      <c r="I103" s="115" t="s">
        <v>128</v>
      </c>
      <c r="J103" s="115" t="s">
        <v>129</v>
      </c>
      <c r="K103" s="115" t="s">
        <v>130</v>
      </c>
      <c r="L103" s="115" t="s">
        <v>131</v>
      </c>
      <c r="M103" s="115" t="s">
        <v>132</v>
      </c>
      <c r="N103" s="115" t="s">
        <v>133</v>
      </c>
      <c r="O103" s="220"/>
      <c r="P103" s="222"/>
    </row>
    <row r="104" spans="1:16" ht="19.5" customHeight="1" thickBot="1" x14ac:dyDescent="0.25">
      <c r="A104" s="223" t="s">
        <v>8</v>
      </c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5"/>
    </row>
    <row r="105" spans="1:16" ht="21" customHeight="1" thickBot="1" x14ac:dyDescent="0.25">
      <c r="A105" s="60" t="s">
        <v>79</v>
      </c>
      <c r="B105" s="2" t="s">
        <v>80</v>
      </c>
      <c r="C105" s="2" t="s">
        <v>81</v>
      </c>
      <c r="D105" s="2" t="s">
        <v>82</v>
      </c>
      <c r="E105" s="2" t="s">
        <v>83</v>
      </c>
      <c r="F105" s="2" t="s">
        <v>84</v>
      </c>
      <c r="G105" s="53">
        <v>0.03</v>
      </c>
      <c r="H105" s="53">
        <v>11</v>
      </c>
      <c r="I105" s="53">
        <v>0.04</v>
      </c>
      <c r="J105" s="53">
        <v>0.55000000000000004</v>
      </c>
      <c r="K105" s="53">
        <v>11</v>
      </c>
      <c r="L105" s="53">
        <v>19.2</v>
      </c>
      <c r="M105" s="53">
        <v>6.8</v>
      </c>
      <c r="N105" s="53">
        <v>0.4</v>
      </c>
      <c r="O105" s="15" t="s">
        <v>157</v>
      </c>
      <c r="P105" s="15" t="s">
        <v>149</v>
      </c>
    </row>
    <row r="106" spans="1:16" ht="21" customHeight="1" thickBot="1" x14ac:dyDescent="0.25">
      <c r="A106" s="60" t="s">
        <v>247</v>
      </c>
      <c r="B106" s="2" t="s">
        <v>39</v>
      </c>
      <c r="C106" s="2" t="s">
        <v>281</v>
      </c>
      <c r="D106" s="2" t="s">
        <v>412</v>
      </c>
      <c r="E106" s="2" t="s">
        <v>414</v>
      </c>
      <c r="F106" s="2" t="s">
        <v>413</v>
      </c>
      <c r="G106" s="53">
        <v>0.16</v>
      </c>
      <c r="H106" s="53">
        <v>5</v>
      </c>
      <c r="I106" s="53">
        <v>1.5</v>
      </c>
      <c r="J106" s="53">
        <v>8.1</v>
      </c>
      <c r="K106" s="53">
        <v>198</v>
      </c>
      <c r="L106" s="53">
        <v>357</v>
      </c>
      <c r="M106" s="53">
        <v>53.3</v>
      </c>
      <c r="N106" s="53">
        <v>5</v>
      </c>
      <c r="O106" s="35" t="s">
        <v>248</v>
      </c>
      <c r="P106" s="35" t="s">
        <v>177</v>
      </c>
    </row>
    <row r="107" spans="1:16" ht="21" customHeight="1" thickBot="1" x14ac:dyDescent="0.25">
      <c r="A107" s="60" t="s">
        <v>109</v>
      </c>
      <c r="B107" s="2" t="s">
        <v>39</v>
      </c>
      <c r="C107" s="2" t="s">
        <v>40</v>
      </c>
      <c r="D107" s="2" t="s">
        <v>41</v>
      </c>
      <c r="E107" s="2" t="s">
        <v>42</v>
      </c>
      <c r="F107" s="2" t="s">
        <v>43</v>
      </c>
      <c r="G107" s="53">
        <v>0</v>
      </c>
      <c r="H107" s="53">
        <v>0</v>
      </c>
      <c r="I107" s="53">
        <v>0</v>
      </c>
      <c r="J107" s="53">
        <v>0</v>
      </c>
      <c r="K107" s="53">
        <v>5</v>
      </c>
      <c r="L107" s="53">
        <v>8</v>
      </c>
      <c r="M107" s="53">
        <v>4</v>
      </c>
      <c r="N107" s="53">
        <v>1</v>
      </c>
      <c r="O107" s="35" t="s">
        <v>270</v>
      </c>
      <c r="P107" s="35" t="s">
        <v>177</v>
      </c>
    </row>
    <row r="108" spans="1:16" ht="21" customHeight="1" thickBot="1" x14ac:dyDescent="0.25">
      <c r="A108" s="60" t="s">
        <v>102</v>
      </c>
      <c r="B108" s="2" t="s">
        <v>39</v>
      </c>
      <c r="C108" s="2" t="s">
        <v>103</v>
      </c>
      <c r="D108" s="2" t="s">
        <v>104</v>
      </c>
      <c r="E108" s="2" t="s">
        <v>105</v>
      </c>
      <c r="F108" s="2" t="s">
        <v>106</v>
      </c>
      <c r="G108" s="53">
        <v>0.08</v>
      </c>
      <c r="H108" s="53">
        <v>20</v>
      </c>
      <c r="I108" s="53">
        <v>0</v>
      </c>
      <c r="J108" s="53">
        <v>0.8</v>
      </c>
      <c r="K108" s="53">
        <v>16</v>
      </c>
      <c r="L108" s="63">
        <v>56</v>
      </c>
      <c r="M108" s="53">
        <v>84</v>
      </c>
      <c r="N108" s="53">
        <v>1.2</v>
      </c>
      <c r="O108" s="35" t="s">
        <v>174</v>
      </c>
      <c r="P108" s="45"/>
    </row>
    <row r="109" spans="1:16" s="32" customFormat="1" ht="17.25" customHeight="1" thickBot="1" x14ac:dyDescent="0.25">
      <c r="A109" s="26" t="s">
        <v>175</v>
      </c>
      <c r="B109" s="141">
        <f>B105+B106+B107+B108</f>
        <v>655</v>
      </c>
      <c r="C109" s="28">
        <f>C105+C106+C107+C108</f>
        <v>20.549999999999997</v>
      </c>
      <c r="D109" s="28">
        <f>D105+D106+D107+D108</f>
        <v>21.040000000000003</v>
      </c>
      <c r="E109" s="28">
        <f>E105+E106+E107+E108</f>
        <v>76.599999999999994</v>
      </c>
      <c r="F109" s="37">
        <f>F105+F106+F107+F108</f>
        <v>666.3</v>
      </c>
      <c r="G109" s="38">
        <f t="shared" ref="G109:N109" si="11">SUM(G105:G108)</f>
        <v>0.27</v>
      </c>
      <c r="H109" s="38">
        <f t="shared" si="11"/>
        <v>36</v>
      </c>
      <c r="I109" s="38">
        <f t="shared" si="11"/>
        <v>1.54</v>
      </c>
      <c r="J109" s="38">
        <f t="shared" si="11"/>
        <v>9.4500000000000011</v>
      </c>
      <c r="K109" s="38">
        <f t="shared" si="11"/>
        <v>230</v>
      </c>
      <c r="L109" s="38">
        <f t="shared" si="11"/>
        <v>440.2</v>
      </c>
      <c r="M109" s="38">
        <f t="shared" si="11"/>
        <v>148.1</v>
      </c>
      <c r="N109" s="38">
        <f t="shared" si="11"/>
        <v>7.6000000000000005</v>
      </c>
      <c r="O109" s="41"/>
      <c r="P109" s="91"/>
    </row>
    <row r="110" spans="1:16" s="1" customFormat="1" ht="19.5" customHeight="1" thickBot="1" x14ac:dyDescent="0.25">
      <c r="A110" s="182" t="s">
        <v>10</v>
      </c>
      <c r="B110" s="183"/>
      <c r="C110" s="183"/>
      <c r="D110" s="183"/>
      <c r="E110" s="183"/>
      <c r="F110" s="184"/>
      <c r="G110" s="184"/>
      <c r="H110" s="184"/>
      <c r="I110" s="184"/>
      <c r="J110" s="184"/>
      <c r="K110" s="184"/>
      <c r="L110" s="184"/>
      <c r="M110" s="184"/>
      <c r="N110" s="184"/>
      <c r="O110" s="183"/>
      <c r="P110" s="185"/>
    </row>
    <row r="111" spans="1:16" ht="23.25" customHeight="1" thickBot="1" x14ac:dyDescent="0.25">
      <c r="A111" s="61" t="s">
        <v>204</v>
      </c>
      <c r="B111" s="7" t="s">
        <v>65</v>
      </c>
      <c r="C111" s="3" t="s">
        <v>239</v>
      </c>
      <c r="D111" s="5" t="s">
        <v>95</v>
      </c>
      <c r="E111" s="5" t="s">
        <v>182</v>
      </c>
      <c r="F111" s="5" t="s">
        <v>240</v>
      </c>
      <c r="G111" s="53">
        <v>0.04</v>
      </c>
      <c r="H111" s="53">
        <v>1.6E-2</v>
      </c>
      <c r="I111" s="53">
        <v>0.16</v>
      </c>
      <c r="J111" s="53">
        <v>0.16</v>
      </c>
      <c r="K111" s="53">
        <v>38.299999999999997</v>
      </c>
      <c r="L111" s="53">
        <v>70</v>
      </c>
      <c r="M111" s="53">
        <v>23.3</v>
      </c>
      <c r="N111" s="53">
        <v>1</v>
      </c>
      <c r="O111" s="116" t="s">
        <v>205</v>
      </c>
      <c r="P111" s="99" t="s">
        <v>206</v>
      </c>
    </row>
    <row r="112" spans="1:16" ht="30.75" thickBot="1" x14ac:dyDescent="0.25">
      <c r="A112" s="101" t="s">
        <v>415</v>
      </c>
      <c r="B112" s="2" t="s">
        <v>420</v>
      </c>
      <c r="C112" s="2" t="s">
        <v>37</v>
      </c>
      <c r="D112" s="2" t="s">
        <v>394</v>
      </c>
      <c r="E112" s="2" t="s">
        <v>421</v>
      </c>
      <c r="F112" s="2" t="s">
        <v>422</v>
      </c>
      <c r="G112" s="53">
        <v>0.17</v>
      </c>
      <c r="H112" s="53">
        <v>5.8</v>
      </c>
      <c r="I112" s="53">
        <v>0.2</v>
      </c>
      <c r="J112" s="53">
        <v>0.6</v>
      </c>
      <c r="K112" s="53">
        <v>53.6</v>
      </c>
      <c r="L112" s="53">
        <v>201</v>
      </c>
      <c r="M112" s="53">
        <v>8.6999999999999993</v>
      </c>
      <c r="N112" s="53">
        <v>2.1</v>
      </c>
      <c r="O112" s="15" t="s">
        <v>167</v>
      </c>
      <c r="P112" s="15" t="s">
        <v>149</v>
      </c>
    </row>
    <row r="113" spans="1:16" ht="18" customHeight="1" thickBot="1" x14ac:dyDescent="0.25">
      <c r="A113" s="101" t="s">
        <v>416</v>
      </c>
      <c r="B113" s="2" t="s">
        <v>65</v>
      </c>
      <c r="C113" s="2" t="s">
        <v>284</v>
      </c>
      <c r="D113" s="2" t="s">
        <v>306</v>
      </c>
      <c r="E113" s="2" t="s">
        <v>424</v>
      </c>
      <c r="F113" s="2" t="s">
        <v>423</v>
      </c>
      <c r="G113" s="53">
        <v>0.2</v>
      </c>
      <c r="H113" s="53">
        <v>22.5</v>
      </c>
      <c r="I113" s="53">
        <v>5.7</v>
      </c>
      <c r="J113" s="53">
        <v>0.8</v>
      </c>
      <c r="K113" s="53">
        <v>40</v>
      </c>
      <c r="L113" s="53">
        <v>17.5</v>
      </c>
      <c r="M113" s="53">
        <v>260</v>
      </c>
      <c r="N113" s="53">
        <v>5.0999999999999996</v>
      </c>
      <c r="O113" s="155" t="s">
        <v>518</v>
      </c>
      <c r="P113" s="35" t="s">
        <v>278</v>
      </c>
    </row>
    <row r="114" spans="1:16" ht="18" customHeight="1" thickBot="1" x14ac:dyDescent="0.25">
      <c r="A114" s="101" t="s">
        <v>417</v>
      </c>
      <c r="B114" s="2" t="s">
        <v>98</v>
      </c>
      <c r="C114" s="102">
        <v>4</v>
      </c>
      <c r="D114" s="105">
        <v>14.7</v>
      </c>
      <c r="E114" s="106">
        <v>42.3</v>
      </c>
      <c r="F114" s="105">
        <v>236.6</v>
      </c>
      <c r="G114" s="106">
        <v>0.08</v>
      </c>
      <c r="H114" s="110">
        <v>9.6999999999999993</v>
      </c>
      <c r="I114" s="111">
        <v>0</v>
      </c>
      <c r="J114" s="110">
        <v>0.25</v>
      </c>
      <c r="K114" s="106">
        <v>58.1</v>
      </c>
      <c r="L114" s="105">
        <v>1.3</v>
      </c>
      <c r="M114" s="106">
        <v>49.5</v>
      </c>
      <c r="N114" s="105">
        <v>1.1299999999999999</v>
      </c>
      <c r="O114" s="35" t="s">
        <v>418</v>
      </c>
      <c r="P114" s="35" t="s">
        <v>177</v>
      </c>
    </row>
    <row r="115" spans="1:16" ht="30" customHeight="1" thickBot="1" x14ac:dyDescent="0.25">
      <c r="A115" s="101" t="s">
        <v>419</v>
      </c>
      <c r="B115" s="2" t="s">
        <v>39</v>
      </c>
      <c r="C115" s="2" t="s">
        <v>251</v>
      </c>
      <c r="D115" s="2" t="s">
        <v>134</v>
      </c>
      <c r="E115" s="2" t="s">
        <v>252</v>
      </c>
      <c r="F115" s="2" t="s">
        <v>253</v>
      </c>
      <c r="G115" s="21">
        <v>0</v>
      </c>
      <c r="H115" s="53">
        <v>3</v>
      </c>
      <c r="I115" s="53">
        <v>0</v>
      </c>
      <c r="J115" s="53">
        <v>0</v>
      </c>
      <c r="K115" s="21">
        <v>7.4</v>
      </c>
      <c r="L115" s="21">
        <v>9</v>
      </c>
      <c r="M115" s="21">
        <v>5</v>
      </c>
      <c r="N115" s="77">
        <v>0.1</v>
      </c>
      <c r="O115" s="155" t="s">
        <v>519</v>
      </c>
      <c r="P115" s="35" t="s">
        <v>278</v>
      </c>
    </row>
    <row r="116" spans="1:16" ht="30.75" thickBot="1" x14ac:dyDescent="0.25">
      <c r="A116" s="101" t="s">
        <v>60</v>
      </c>
      <c r="B116" s="2" t="s">
        <v>51</v>
      </c>
      <c r="C116" s="2" t="s">
        <v>61</v>
      </c>
      <c r="D116" s="2" t="s">
        <v>40</v>
      </c>
      <c r="E116" s="2" t="s">
        <v>330</v>
      </c>
      <c r="F116" s="2" t="s">
        <v>62</v>
      </c>
      <c r="G116" s="53">
        <v>7.0000000000000007E-2</v>
      </c>
      <c r="H116" s="53">
        <v>0</v>
      </c>
      <c r="I116" s="53">
        <v>0</v>
      </c>
      <c r="J116" s="53">
        <v>0</v>
      </c>
      <c r="K116" s="53">
        <v>65.2</v>
      </c>
      <c r="L116" s="53">
        <v>30.03</v>
      </c>
      <c r="M116" s="53">
        <v>0</v>
      </c>
      <c r="N116" s="53">
        <v>7.0000000000000007E-2</v>
      </c>
      <c r="O116" s="35" t="s">
        <v>174</v>
      </c>
      <c r="P116" s="45"/>
    </row>
    <row r="117" spans="1:16" s="43" customFormat="1" ht="16.5" customHeight="1" thickBot="1" x14ac:dyDescent="0.25">
      <c r="A117" s="57" t="s">
        <v>175</v>
      </c>
      <c r="B117" s="39" t="s">
        <v>331</v>
      </c>
      <c r="C117" s="28">
        <f>C111+C112+C113+C114+C115+C116</f>
        <v>31.65</v>
      </c>
      <c r="D117" s="25">
        <f>D111+D112+D113+D114+D116</f>
        <v>36.76</v>
      </c>
      <c r="E117" s="25">
        <f>E111+E112+E113+E114+E116+E115</f>
        <v>134.1</v>
      </c>
      <c r="F117" s="25">
        <f>F111+F112+F113+F114+F115+F116</f>
        <v>952</v>
      </c>
      <c r="G117" s="56">
        <f t="shared" ref="G117:N117" si="12">SUM(G111:G116)</f>
        <v>0.56000000000000005</v>
      </c>
      <c r="H117" s="56">
        <f t="shared" si="12"/>
        <v>41.015999999999998</v>
      </c>
      <c r="I117" s="56">
        <f t="shared" si="12"/>
        <v>6.0600000000000005</v>
      </c>
      <c r="J117" s="56">
        <f t="shared" si="12"/>
        <v>1.81</v>
      </c>
      <c r="K117" s="56">
        <f t="shared" si="12"/>
        <v>262.60000000000002</v>
      </c>
      <c r="L117" s="56">
        <f t="shared" si="12"/>
        <v>328.83000000000004</v>
      </c>
      <c r="M117" s="56">
        <f t="shared" si="12"/>
        <v>346.5</v>
      </c>
      <c r="N117" s="56">
        <f t="shared" si="12"/>
        <v>9.4999999999999982</v>
      </c>
      <c r="O117" s="88"/>
      <c r="P117" s="92"/>
    </row>
    <row r="118" spans="1:16" ht="20.25" customHeight="1" thickBot="1" x14ac:dyDescent="0.25">
      <c r="A118" s="182" t="s">
        <v>11</v>
      </c>
      <c r="B118" s="183"/>
      <c r="C118" s="183"/>
      <c r="D118" s="183"/>
      <c r="E118" s="183"/>
      <c r="F118" s="184"/>
      <c r="G118" s="184"/>
      <c r="H118" s="184"/>
      <c r="I118" s="184"/>
      <c r="J118" s="184"/>
      <c r="K118" s="184"/>
      <c r="L118" s="184"/>
      <c r="M118" s="184"/>
      <c r="N118" s="184"/>
      <c r="O118" s="183"/>
      <c r="P118" s="185"/>
    </row>
    <row r="119" spans="1:16" ht="20.25" customHeight="1" thickBot="1" x14ac:dyDescent="0.25">
      <c r="A119" s="156" t="s">
        <v>425</v>
      </c>
      <c r="B119" s="2" t="s">
        <v>65</v>
      </c>
      <c r="C119" s="2" t="s">
        <v>426</v>
      </c>
      <c r="D119" s="2" t="s">
        <v>332</v>
      </c>
      <c r="E119" s="2" t="s">
        <v>190</v>
      </c>
      <c r="F119" s="2" t="s">
        <v>427</v>
      </c>
      <c r="G119" s="53">
        <v>0.16</v>
      </c>
      <c r="H119" s="53">
        <v>0</v>
      </c>
      <c r="I119" s="53">
        <v>0</v>
      </c>
      <c r="J119" s="53">
        <v>0.8</v>
      </c>
      <c r="K119" s="53">
        <v>58</v>
      </c>
      <c r="L119" s="53">
        <v>88</v>
      </c>
      <c r="M119" s="53">
        <v>14</v>
      </c>
      <c r="N119" s="53">
        <v>1</v>
      </c>
      <c r="O119" s="35" t="s">
        <v>428</v>
      </c>
      <c r="P119" s="15" t="s">
        <v>150</v>
      </c>
    </row>
    <row r="120" spans="1:16" ht="20.25" customHeight="1" thickBot="1" x14ac:dyDescent="0.25">
      <c r="A120" s="60" t="s">
        <v>222</v>
      </c>
      <c r="B120" s="2" t="s">
        <v>39</v>
      </c>
      <c r="C120" s="2" t="s">
        <v>93</v>
      </c>
      <c r="D120" s="2" t="s">
        <v>122</v>
      </c>
      <c r="E120" s="2" t="s">
        <v>198</v>
      </c>
      <c r="F120" s="2" t="s">
        <v>223</v>
      </c>
      <c r="G120" s="53">
        <v>0.04</v>
      </c>
      <c r="H120" s="53">
        <v>1.3</v>
      </c>
      <c r="I120" s="53">
        <v>0.02</v>
      </c>
      <c r="J120" s="53">
        <v>0.1</v>
      </c>
      <c r="K120" s="53">
        <v>120</v>
      </c>
      <c r="L120" s="53">
        <v>90</v>
      </c>
      <c r="M120" s="53">
        <v>14</v>
      </c>
      <c r="N120" s="53">
        <v>0.1</v>
      </c>
      <c r="O120" s="35" t="s">
        <v>174</v>
      </c>
      <c r="P120" s="45"/>
    </row>
    <row r="121" spans="1:16" s="32" customFormat="1" ht="18.75" customHeight="1" thickBot="1" x14ac:dyDescent="0.25">
      <c r="A121" s="26" t="s">
        <v>175</v>
      </c>
      <c r="B121" s="39">
        <v>300</v>
      </c>
      <c r="C121" s="28">
        <f>C119+C120</f>
        <v>16.299999999999997</v>
      </c>
      <c r="D121" s="25">
        <f>D119+D120</f>
        <v>16.850000000000001</v>
      </c>
      <c r="E121" s="25">
        <f>E119+E120</f>
        <v>34.4</v>
      </c>
      <c r="F121" s="28">
        <f>F119+F120</f>
        <v>338.5</v>
      </c>
      <c r="G121" s="38">
        <f t="shared" ref="G121:N121" si="13">SUM(G119:G120)</f>
        <v>0.2</v>
      </c>
      <c r="H121" s="38">
        <f t="shared" si="13"/>
        <v>1.3</v>
      </c>
      <c r="I121" s="38">
        <f t="shared" si="13"/>
        <v>0.02</v>
      </c>
      <c r="J121" s="38">
        <f t="shared" si="13"/>
        <v>0.9</v>
      </c>
      <c r="K121" s="38">
        <f t="shared" si="13"/>
        <v>178</v>
      </c>
      <c r="L121" s="38">
        <f t="shared" si="13"/>
        <v>178</v>
      </c>
      <c r="M121" s="38">
        <f t="shared" si="13"/>
        <v>28</v>
      </c>
      <c r="N121" s="38">
        <f t="shared" si="13"/>
        <v>1.1000000000000001</v>
      </c>
      <c r="O121" s="86"/>
      <c r="P121" s="86"/>
    </row>
    <row r="122" spans="1:16" s="32" customFormat="1" ht="19.5" customHeight="1" thickBot="1" x14ac:dyDescent="0.25">
      <c r="A122" s="125" t="s">
        <v>178</v>
      </c>
      <c r="B122" s="56" t="s">
        <v>429</v>
      </c>
      <c r="C122" s="124">
        <f>C109+C117+C121</f>
        <v>68.5</v>
      </c>
      <c r="D122" s="123">
        <f>D109+D117+D121</f>
        <v>74.650000000000006</v>
      </c>
      <c r="E122" s="123">
        <f>E109+E117+E121</f>
        <v>245.1</v>
      </c>
      <c r="F122" s="123">
        <f>F109+F117+F121</f>
        <v>1956.8</v>
      </c>
      <c r="G122" s="34"/>
      <c r="H122" s="34"/>
      <c r="I122" s="34"/>
      <c r="J122" s="34"/>
      <c r="K122" s="34"/>
      <c r="L122" s="34"/>
      <c r="M122" s="34"/>
      <c r="N122" s="34"/>
      <c r="O122" s="87"/>
      <c r="P122" s="91"/>
    </row>
    <row r="123" spans="1:16" s="32" customFormat="1" ht="18" customHeight="1" thickBot="1" x14ac:dyDescent="0.25">
      <c r="A123" s="242" t="s">
        <v>19</v>
      </c>
      <c r="B123" s="243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243"/>
      <c r="P123" s="244"/>
    </row>
    <row r="124" spans="1:16" s="32" customFormat="1" x14ac:dyDescent="0.2">
      <c r="A124" s="206" t="s">
        <v>1</v>
      </c>
      <c r="B124" s="231" t="s">
        <v>14</v>
      </c>
      <c r="C124" s="233" t="s">
        <v>2</v>
      </c>
      <c r="D124" s="234"/>
      <c r="E124" s="235"/>
      <c r="F124" s="245" t="s">
        <v>20</v>
      </c>
      <c r="G124" s="171" t="s">
        <v>124</v>
      </c>
      <c r="H124" s="172"/>
      <c r="I124" s="172"/>
      <c r="J124" s="173"/>
      <c r="K124" s="171" t="s">
        <v>125</v>
      </c>
      <c r="L124" s="172"/>
      <c r="M124" s="172"/>
      <c r="N124" s="241"/>
      <c r="O124" s="236" t="s">
        <v>168</v>
      </c>
      <c r="P124" s="221" t="s">
        <v>153</v>
      </c>
    </row>
    <row r="125" spans="1:16" ht="50.25" customHeight="1" thickBot="1" x14ac:dyDescent="0.25">
      <c r="A125" s="207"/>
      <c r="B125" s="232"/>
      <c r="C125" s="98" t="s">
        <v>5</v>
      </c>
      <c r="D125" s="98" t="s">
        <v>6</v>
      </c>
      <c r="E125" s="98" t="s">
        <v>7</v>
      </c>
      <c r="F125" s="246"/>
      <c r="G125" s="81" t="s">
        <v>126</v>
      </c>
      <c r="H125" s="71" t="s">
        <v>127</v>
      </c>
      <c r="I125" s="71" t="s">
        <v>128</v>
      </c>
      <c r="J125" s="71" t="s">
        <v>129</v>
      </c>
      <c r="K125" s="71" t="s">
        <v>130</v>
      </c>
      <c r="L125" s="71" t="s">
        <v>131</v>
      </c>
      <c r="M125" s="71" t="s">
        <v>132</v>
      </c>
      <c r="N125" s="71" t="s">
        <v>133</v>
      </c>
      <c r="O125" s="237"/>
      <c r="P125" s="222"/>
    </row>
    <row r="126" spans="1:16" ht="21" customHeight="1" thickBot="1" x14ac:dyDescent="0.25">
      <c r="A126" s="223" t="s">
        <v>8</v>
      </c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5"/>
    </row>
    <row r="127" spans="1:16" ht="21" customHeight="1" thickBot="1" x14ac:dyDescent="0.25">
      <c r="A127" s="60" t="s">
        <v>30</v>
      </c>
      <c r="B127" s="2" t="s">
        <v>36</v>
      </c>
      <c r="C127" s="2" t="s">
        <v>296</v>
      </c>
      <c r="D127" s="2" t="s">
        <v>297</v>
      </c>
      <c r="E127" s="2" t="s">
        <v>193</v>
      </c>
      <c r="F127" s="21">
        <v>149.69999999999999</v>
      </c>
      <c r="G127" s="53">
        <v>1.7000000000000001E-2</v>
      </c>
      <c r="H127" s="53">
        <v>0</v>
      </c>
      <c r="I127" s="53">
        <v>7.0000000000000007E-2</v>
      </c>
      <c r="J127" s="53">
        <v>0.35</v>
      </c>
      <c r="K127" s="53">
        <v>120</v>
      </c>
      <c r="L127" s="53">
        <v>76.400000000000006</v>
      </c>
      <c r="M127" s="53">
        <v>6.2</v>
      </c>
      <c r="N127" s="63">
        <v>0.27</v>
      </c>
      <c r="O127" s="35" t="s">
        <v>32</v>
      </c>
      <c r="P127" s="35" t="s">
        <v>33</v>
      </c>
    </row>
    <row r="128" spans="1:16" ht="22.5" customHeight="1" thickBot="1" x14ac:dyDescent="0.25">
      <c r="A128" s="101" t="s">
        <v>108</v>
      </c>
      <c r="B128" s="2" t="s">
        <v>39</v>
      </c>
      <c r="C128" s="2" t="s">
        <v>238</v>
      </c>
      <c r="D128" s="2" t="s">
        <v>264</v>
      </c>
      <c r="E128" s="2" t="s">
        <v>431</v>
      </c>
      <c r="F128" s="2" t="s">
        <v>432</v>
      </c>
      <c r="G128" s="53">
        <v>0.02</v>
      </c>
      <c r="H128" s="53">
        <v>1</v>
      </c>
      <c r="I128" s="53">
        <v>0.04</v>
      </c>
      <c r="J128" s="53">
        <v>0.09</v>
      </c>
      <c r="K128" s="53">
        <v>110.1</v>
      </c>
      <c r="L128" s="53">
        <v>138</v>
      </c>
      <c r="M128" s="53">
        <v>36</v>
      </c>
      <c r="N128" s="53">
        <v>2</v>
      </c>
      <c r="O128" s="15" t="s">
        <v>169</v>
      </c>
      <c r="P128" s="15" t="s">
        <v>150</v>
      </c>
    </row>
    <row r="129" spans="1:16" ht="21" customHeight="1" thickBot="1" x14ac:dyDescent="0.25">
      <c r="A129" s="60" t="s">
        <v>72</v>
      </c>
      <c r="B129" s="53" t="s">
        <v>39</v>
      </c>
      <c r="C129" s="53" t="s">
        <v>52</v>
      </c>
      <c r="D129" s="53" t="s">
        <v>185</v>
      </c>
      <c r="E129" s="53">
        <v>5.6</v>
      </c>
      <c r="F129" s="21">
        <v>24</v>
      </c>
      <c r="G129" s="53">
        <v>0</v>
      </c>
      <c r="H129" s="53">
        <v>1</v>
      </c>
      <c r="I129" s="53">
        <v>0.01</v>
      </c>
      <c r="J129" s="53">
        <v>0</v>
      </c>
      <c r="K129" s="53">
        <v>61</v>
      </c>
      <c r="L129" s="63">
        <v>45</v>
      </c>
      <c r="M129" s="53">
        <v>7</v>
      </c>
      <c r="N129" s="53">
        <v>1</v>
      </c>
      <c r="O129" s="35" t="s">
        <v>179</v>
      </c>
      <c r="P129" s="35" t="s">
        <v>177</v>
      </c>
    </row>
    <row r="130" spans="1:16" ht="21" customHeight="1" thickBot="1" x14ac:dyDescent="0.25">
      <c r="A130" s="60" t="s">
        <v>44</v>
      </c>
      <c r="B130" s="2" t="s">
        <v>45</v>
      </c>
      <c r="C130" s="2" t="s">
        <v>46</v>
      </c>
      <c r="D130" s="2" t="s">
        <v>47</v>
      </c>
      <c r="E130" s="2" t="s">
        <v>48</v>
      </c>
      <c r="F130" s="2" t="s">
        <v>49</v>
      </c>
      <c r="G130" s="53">
        <v>0.03</v>
      </c>
      <c r="H130" s="53">
        <v>0.75</v>
      </c>
      <c r="I130" s="53">
        <v>0.03</v>
      </c>
      <c r="J130" s="53">
        <v>0</v>
      </c>
      <c r="K130" s="53">
        <v>148.69999999999999</v>
      </c>
      <c r="L130" s="53">
        <v>113.8</v>
      </c>
      <c r="M130" s="53">
        <v>17.5</v>
      </c>
      <c r="N130" s="53">
        <v>0.12</v>
      </c>
      <c r="O130" s="35" t="s">
        <v>174</v>
      </c>
      <c r="P130" s="15"/>
    </row>
    <row r="131" spans="1:16" ht="21" customHeight="1" thickBot="1" x14ac:dyDescent="0.25">
      <c r="A131" s="59" t="s">
        <v>184</v>
      </c>
      <c r="B131" s="53">
        <v>120</v>
      </c>
      <c r="C131" s="53">
        <v>0.5</v>
      </c>
      <c r="D131" s="53">
        <v>0.5</v>
      </c>
      <c r="E131" s="53">
        <v>12.16</v>
      </c>
      <c r="F131" s="53">
        <v>56.16</v>
      </c>
      <c r="G131" s="53">
        <v>0.03</v>
      </c>
      <c r="H131" s="53">
        <v>12</v>
      </c>
      <c r="I131" s="53">
        <v>0</v>
      </c>
      <c r="J131" s="53">
        <v>0.24</v>
      </c>
      <c r="K131" s="53">
        <v>19.2</v>
      </c>
      <c r="L131" s="53">
        <v>13.2</v>
      </c>
      <c r="M131" s="53">
        <v>10.8</v>
      </c>
      <c r="N131" s="53">
        <v>2.64</v>
      </c>
      <c r="O131" s="23">
        <v>338</v>
      </c>
      <c r="P131" s="23">
        <v>2011</v>
      </c>
    </row>
    <row r="132" spans="1:16" ht="20.25" customHeight="1" thickBot="1" x14ac:dyDescent="0.25">
      <c r="A132" s="26" t="s">
        <v>175</v>
      </c>
      <c r="B132" s="22" t="s">
        <v>430</v>
      </c>
      <c r="C132" s="28">
        <f>C127+C128+C129+C130+C131</f>
        <v>20.14</v>
      </c>
      <c r="D132" s="25">
        <f>D127+D128+D129+D130+D131</f>
        <v>19.600000000000001</v>
      </c>
      <c r="E132" s="25">
        <f>E127+E128+E129+E130+E131</f>
        <v>76.66</v>
      </c>
      <c r="F132" s="37">
        <f>F127+F128+F129+F130+F131</f>
        <v>544.76</v>
      </c>
      <c r="G132" s="38">
        <f t="shared" ref="G132:N132" si="14">SUM(G127:G131)</f>
        <v>9.7000000000000003E-2</v>
      </c>
      <c r="H132" s="38">
        <f t="shared" si="14"/>
        <v>14.75</v>
      </c>
      <c r="I132" s="38">
        <f t="shared" si="14"/>
        <v>0.15000000000000002</v>
      </c>
      <c r="J132" s="38">
        <f t="shared" si="14"/>
        <v>0.67999999999999994</v>
      </c>
      <c r="K132" s="38">
        <f t="shared" si="14"/>
        <v>459</v>
      </c>
      <c r="L132" s="38">
        <f t="shared" si="14"/>
        <v>386.4</v>
      </c>
      <c r="M132" s="38">
        <f t="shared" si="14"/>
        <v>77.5</v>
      </c>
      <c r="N132" s="38">
        <f t="shared" si="14"/>
        <v>6.03</v>
      </c>
      <c r="O132" s="87"/>
      <c r="P132" s="91"/>
    </row>
    <row r="133" spans="1:16" ht="20.25" customHeight="1" thickBot="1" x14ac:dyDescent="0.25">
      <c r="A133" s="213" t="s">
        <v>10</v>
      </c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247"/>
    </row>
    <row r="134" spans="1:16" s="32" customFormat="1" ht="45.75" customHeight="1" thickBot="1" x14ac:dyDescent="0.25">
      <c r="A134" s="101" t="s">
        <v>307</v>
      </c>
      <c r="B134" s="2" t="s">
        <v>65</v>
      </c>
      <c r="C134" s="2" t="s">
        <v>308</v>
      </c>
      <c r="D134" s="2" t="s">
        <v>309</v>
      </c>
      <c r="E134" s="2" t="s">
        <v>310</v>
      </c>
      <c r="F134" s="2" t="s">
        <v>311</v>
      </c>
      <c r="G134" s="53">
        <v>0.05</v>
      </c>
      <c r="H134" s="53">
        <v>24</v>
      </c>
      <c r="I134" s="53">
        <v>0.15</v>
      </c>
      <c r="J134" s="53">
        <v>5.0999999999999996</v>
      </c>
      <c r="K134" s="53">
        <v>30</v>
      </c>
      <c r="L134" s="53">
        <v>24</v>
      </c>
      <c r="M134" s="53">
        <v>18</v>
      </c>
      <c r="N134" s="53">
        <v>1</v>
      </c>
      <c r="O134" s="15" t="s">
        <v>154</v>
      </c>
      <c r="P134" s="15" t="s">
        <v>150</v>
      </c>
    </row>
    <row r="135" spans="1:16" ht="36.75" customHeight="1" thickBot="1" x14ac:dyDescent="0.25">
      <c r="A135" s="101" t="s">
        <v>214</v>
      </c>
      <c r="B135" s="2" t="s">
        <v>245</v>
      </c>
      <c r="C135" s="2" t="s">
        <v>221</v>
      </c>
      <c r="D135" s="2" t="s">
        <v>234</v>
      </c>
      <c r="E135" s="2" t="s">
        <v>290</v>
      </c>
      <c r="F135" s="2" t="s">
        <v>434</v>
      </c>
      <c r="G135" s="53">
        <v>0.13</v>
      </c>
      <c r="H135" s="53">
        <v>11.2</v>
      </c>
      <c r="I135" s="53">
        <v>0.2</v>
      </c>
      <c r="J135" s="53">
        <v>0.3</v>
      </c>
      <c r="K135" s="53">
        <v>29.4</v>
      </c>
      <c r="L135" s="53">
        <v>128.1</v>
      </c>
      <c r="M135" s="53">
        <v>36.5</v>
      </c>
      <c r="N135" s="53">
        <v>1.9</v>
      </c>
      <c r="O135" s="15" t="s">
        <v>170</v>
      </c>
      <c r="P135" s="15" t="s">
        <v>149</v>
      </c>
    </row>
    <row r="136" spans="1:16" ht="30.75" thickBot="1" x14ac:dyDescent="0.25">
      <c r="A136" s="101" t="s">
        <v>433</v>
      </c>
      <c r="B136" s="2" t="s">
        <v>74</v>
      </c>
      <c r="C136" s="2" t="s">
        <v>435</v>
      </c>
      <c r="D136" s="2" t="s">
        <v>436</v>
      </c>
      <c r="E136" s="2" t="s">
        <v>369</v>
      </c>
      <c r="F136" s="2" t="s">
        <v>437</v>
      </c>
      <c r="G136" s="53">
        <v>0.17</v>
      </c>
      <c r="H136" s="53">
        <v>10.4</v>
      </c>
      <c r="I136" s="53">
        <v>0.09</v>
      </c>
      <c r="J136" s="53">
        <v>1.5</v>
      </c>
      <c r="K136" s="53">
        <v>55.4</v>
      </c>
      <c r="L136" s="53">
        <v>233</v>
      </c>
      <c r="M136" s="53">
        <v>33.4</v>
      </c>
      <c r="N136" s="53">
        <v>1.4</v>
      </c>
      <c r="O136" s="35" t="s">
        <v>524</v>
      </c>
      <c r="P136" s="35" t="s">
        <v>278</v>
      </c>
    </row>
    <row r="137" spans="1:16" ht="18.75" customHeight="1" thickBot="1" x14ac:dyDescent="0.25">
      <c r="A137" s="60" t="s">
        <v>215</v>
      </c>
      <c r="B137" s="2" t="s">
        <v>39</v>
      </c>
      <c r="C137" s="2" t="s">
        <v>56</v>
      </c>
      <c r="D137" s="2" t="s">
        <v>57</v>
      </c>
      <c r="E137" s="2" t="s">
        <v>58</v>
      </c>
      <c r="F137" s="2" t="s">
        <v>59</v>
      </c>
      <c r="G137" s="53">
        <v>0.02</v>
      </c>
      <c r="H137" s="53">
        <v>0</v>
      </c>
      <c r="I137" s="53">
        <v>0</v>
      </c>
      <c r="J137" s="53">
        <v>1.1000000000000001</v>
      </c>
      <c r="K137" s="53">
        <v>28</v>
      </c>
      <c r="L137" s="53">
        <v>24</v>
      </c>
      <c r="M137" s="53">
        <v>15</v>
      </c>
      <c r="N137" s="53">
        <v>0.4</v>
      </c>
      <c r="O137" s="35" t="s">
        <v>277</v>
      </c>
      <c r="P137" s="35" t="s">
        <v>177</v>
      </c>
    </row>
    <row r="138" spans="1:16" ht="33" customHeight="1" thickBot="1" x14ac:dyDescent="0.25">
      <c r="A138" s="101" t="s">
        <v>60</v>
      </c>
      <c r="B138" s="2" t="s">
        <v>51</v>
      </c>
      <c r="C138" s="2" t="s">
        <v>61</v>
      </c>
      <c r="D138" s="2" t="s">
        <v>40</v>
      </c>
      <c r="E138" s="2" t="s">
        <v>330</v>
      </c>
      <c r="F138" s="2" t="s">
        <v>62</v>
      </c>
      <c r="G138" s="53">
        <v>7.0000000000000007E-2</v>
      </c>
      <c r="H138" s="53">
        <v>0</v>
      </c>
      <c r="I138" s="53">
        <v>0</v>
      </c>
      <c r="J138" s="53">
        <v>0</v>
      </c>
      <c r="K138" s="53">
        <v>65.2</v>
      </c>
      <c r="L138" s="53">
        <v>30.03</v>
      </c>
      <c r="M138" s="53">
        <v>0</v>
      </c>
      <c r="N138" s="53">
        <v>7.0000000000000007E-2</v>
      </c>
      <c r="O138" s="35" t="s">
        <v>174</v>
      </c>
      <c r="P138" s="45"/>
    </row>
    <row r="139" spans="1:16" ht="21.75" customHeight="1" thickBot="1" x14ac:dyDescent="0.25">
      <c r="A139" s="57" t="s">
        <v>175</v>
      </c>
      <c r="B139" s="39" t="s">
        <v>237</v>
      </c>
      <c r="C139" s="28">
        <f>C134+C135+C136+C138+C137</f>
        <v>31.74</v>
      </c>
      <c r="D139" s="25">
        <f>D134+D135+D136+D138+D137</f>
        <v>35.42</v>
      </c>
      <c r="E139" s="25">
        <f>E134+E135+E136+E138+E137</f>
        <v>134.4</v>
      </c>
      <c r="F139" s="25">
        <f>F134+F135+F136+F138+F137</f>
        <v>973.25</v>
      </c>
      <c r="G139" s="56">
        <f t="shared" ref="G139:N139" si="15">SUM(G134:G138)</f>
        <v>0.44</v>
      </c>
      <c r="H139" s="56">
        <f t="shared" si="15"/>
        <v>45.6</v>
      </c>
      <c r="I139" s="56">
        <f t="shared" si="15"/>
        <v>0.43999999999999995</v>
      </c>
      <c r="J139" s="56">
        <f t="shared" si="15"/>
        <v>8</v>
      </c>
      <c r="K139" s="56">
        <f t="shared" si="15"/>
        <v>208</v>
      </c>
      <c r="L139" s="56">
        <f t="shared" si="15"/>
        <v>439.13</v>
      </c>
      <c r="M139" s="56">
        <f t="shared" si="15"/>
        <v>102.9</v>
      </c>
      <c r="N139" s="56">
        <f t="shared" si="15"/>
        <v>4.7700000000000005</v>
      </c>
      <c r="O139" s="88"/>
      <c r="P139" s="92"/>
    </row>
    <row r="140" spans="1:16" ht="20.25" customHeight="1" thickBot="1" x14ac:dyDescent="0.25">
      <c r="A140" s="213" t="s">
        <v>11</v>
      </c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247"/>
    </row>
    <row r="141" spans="1:16" s="43" customFormat="1" ht="19.5" customHeight="1" thickBot="1" x14ac:dyDescent="0.25">
      <c r="A141" s="60" t="s">
        <v>64</v>
      </c>
      <c r="B141" s="2" t="s">
        <v>65</v>
      </c>
      <c r="C141" s="2" t="s">
        <v>66</v>
      </c>
      <c r="D141" s="2" t="s">
        <v>332</v>
      </c>
      <c r="E141" s="2" t="s">
        <v>67</v>
      </c>
      <c r="F141" s="2" t="s">
        <v>333</v>
      </c>
      <c r="G141" s="53">
        <v>0.04</v>
      </c>
      <c r="H141" s="53">
        <v>0</v>
      </c>
      <c r="I141" s="53">
        <v>0</v>
      </c>
      <c r="J141" s="53">
        <v>2.2000000000000002</v>
      </c>
      <c r="K141" s="53">
        <v>56</v>
      </c>
      <c r="L141" s="53">
        <v>48</v>
      </c>
      <c r="M141" s="53">
        <v>30</v>
      </c>
      <c r="N141" s="53">
        <v>0.8</v>
      </c>
      <c r="O141" s="15" t="s">
        <v>152</v>
      </c>
      <c r="P141" s="15" t="s">
        <v>150</v>
      </c>
    </row>
    <row r="142" spans="1:16" ht="21.75" customHeight="1" thickBot="1" x14ac:dyDescent="0.25">
      <c r="A142" s="60" t="s">
        <v>68</v>
      </c>
      <c r="B142" s="2" t="s">
        <v>39</v>
      </c>
      <c r="C142" s="2" t="s">
        <v>53</v>
      </c>
      <c r="D142" s="2" t="s">
        <v>69</v>
      </c>
      <c r="E142" s="2" t="s">
        <v>70</v>
      </c>
      <c r="F142" s="2" t="s">
        <v>29</v>
      </c>
      <c r="G142" s="53">
        <v>0.02</v>
      </c>
      <c r="H142" s="53">
        <v>4</v>
      </c>
      <c r="I142" s="53">
        <v>0</v>
      </c>
      <c r="J142" s="53">
        <v>0</v>
      </c>
      <c r="K142" s="53">
        <v>14</v>
      </c>
      <c r="L142" s="53">
        <v>14</v>
      </c>
      <c r="M142" s="53">
        <v>8</v>
      </c>
      <c r="N142" s="53">
        <v>2.8</v>
      </c>
      <c r="O142" s="35" t="s">
        <v>176</v>
      </c>
      <c r="P142" s="35" t="s">
        <v>177</v>
      </c>
    </row>
    <row r="143" spans="1:16" ht="20.25" customHeight="1" thickBot="1" x14ac:dyDescent="0.25">
      <c r="A143" s="26" t="s">
        <v>175</v>
      </c>
      <c r="B143" s="39">
        <v>300</v>
      </c>
      <c r="C143" s="28">
        <f>C141+C142</f>
        <v>12.8</v>
      </c>
      <c r="D143" s="25">
        <f>D141+D142</f>
        <v>11.85</v>
      </c>
      <c r="E143" s="25">
        <f>E141+E142</f>
        <v>72.199999999999989</v>
      </c>
      <c r="F143" s="25">
        <f>F141+F142</f>
        <v>378</v>
      </c>
      <c r="G143" s="38">
        <f t="shared" ref="G143:N143" si="16">SUM(G141:G142)</f>
        <v>0.06</v>
      </c>
      <c r="H143" s="38">
        <f t="shared" si="16"/>
        <v>4</v>
      </c>
      <c r="I143" s="38">
        <f t="shared" si="16"/>
        <v>0</v>
      </c>
      <c r="J143" s="38">
        <f t="shared" si="16"/>
        <v>2.2000000000000002</v>
      </c>
      <c r="K143" s="38">
        <f t="shared" si="16"/>
        <v>70</v>
      </c>
      <c r="L143" s="38">
        <f t="shared" si="16"/>
        <v>62</v>
      </c>
      <c r="M143" s="38">
        <f t="shared" si="16"/>
        <v>38</v>
      </c>
      <c r="N143" s="38">
        <f t="shared" si="16"/>
        <v>3.5999999999999996</v>
      </c>
      <c r="O143" s="23"/>
      <c r="P143" s="23"/>
    </row>
    <row r="144" spans="1:16" ht="20.25" customHeight="1" thickBot="1" x14ac:dyDescent="0.25">
      <c r="A144" s="125" t="s">
        <v>178</v>
      </c>
      <c r="B144" s="56" t="s">
        <v>438</v>
      </c>
      <c r="C144" s="124">
        <f>C132+C139+C143</f>
        <v>64.679999999999993</v>
      </c>
      <c r="D144" s="123">
        <f>D132+D139+D143</f>
        <v>66.87</v>
      </c>
      <c r="E144" s="123">
        <f>E132+E139+E143</f>
        <v>283.26</v>
      </c>
      <c r="F144" s="123">
        <f>F132+F139+F143</f>
        <v>1896.01</v>
      </c>
      <c r="G144" s="38"/>
      <c r="H144" s="38"/>
      <c r="I144" s="38"/>
      <c r="J144" s="38"/>
      <c r="K144" s="38"/>
      <c r="L144" s="38"/>
      <c r="M144" s="38"/>
      <c r="N144" s="38"/>
      <c r="O144" s="87"/>
      <c r="P144" s="91"/>
    </row>
    <row r="145" spans="1:16" s="32" customFormat="1" ht="18.75" customHeight="1" thickBot="1" x14ac:dyDescent="0.25">
      <c r="A145" s="238" t="s">
        <v>211</v>
      </c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40"/>
    </row>
    <row r="146" spans="1:16" ht="20.25" customHeight="1" x14ac:dyDescent="0.2">
      <c r="A146" s="206" t="s">
        <v>1</v>
      </c>
      <c r="B146" s="231" t="s">
        <v>14</v>
      </c>
      <c r="C146" s="233" t="s">
        <v>2</v>
      </c>
      <c r="D146" s="234"/>
      <c r="E146" s="235"/>
      <c r="F146" s="245" t="s">
        <v>20</v>
      </c>
      <c r="G146" s="171" t="s">
        <v>124</v>
      </c>
      <c r="H146" s="172"/>
      <c r="I146" s="172"/>
      <c r="J146" s="173"/>
      <c r="K146" s="171" t="s">
        <v>125</v>
      </c>
      <c r="L146" s="172"/>
      <c r="M146" s="172"/>
      <c r="N146" s="241"/>
      <c r="O146" s="236" t="s">
        <v>168</v>
      </c>
      <c r="P146" s="221" t="s">
        <v>153</v>
      </c>
    </row>
    <row r="147" spans="1:16" ht="46.5" customHeight="1" thickBot="1" x14ac:dyDescent="0.25">
      <c r="A147" s="207"/>
      <c r="B147" s="232"/>
      <c r="C147" s="98" t="s">
        <v>5</v>
      </c>
      <c r="D147" s="98" t="s">
        <v>6</v>
      </c>
      <c r="E147" s="98" t="s">
        <v>7</v>
      </c>
      <c r="F147" s="246"/>
      <c r="G147" s="81" t="s">
        <v>126</v>
      </c>
      <c r="H147" s="71" t="s">
        <v>127</v>
      </c>
      <c r="I147" s="71" t="s">
        <v>128</v>
      </c>
      <c r="J147" s="71" t="s">
        <v>129</v>
      </c>
      <c r="K147" s="71" t="s">
        <v>130</v>
      </c>
      <c r="L147" s="71" t="s">
        <v>131</v>
      </c>
      <c r="M147" s="71" t="s">
        <v>132</v>
      </c>
      <c r="N147" s="71" t="s">
        <v>133</v>
      </c>
      <c r="O147" s="237"/>
      <c r="P147" s="222"/>
    </row>
    <row r="148" spans="1:16" ht="17.25" customHeight="1" thickBot="1" x14ac:dyDescent="0.25">
      <c r="A148" s="223" t="s">
        <v>8</v>
      </c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5"/>
    </row>
    <row r="149" spans="1:16" ht="31.5" customHeight="1" thickBot="1" x14ac:dyDescent="0.25">
      <c r="A149" s="101" t="s">
        <v>85</v>
      </c>
      <c r="B149" s="2" t="s">
        <v>87</v>
      </c>
      <c r="C149" s="2" t="s">
        <v>320</v>
      </c>
      <c r="D149" s="2" t="s">
        <v>439</v>
      </c>
      <c r="E149" s="2" t="s">
        <v>440</v>
      </c>
      <c r="F149" s="2" t="s">
        <v>441</v>
      </c>
      <c r="G149" s="53">
        <v>0.1</v>
      </c>
      <c r="H149" s="53">
        <v>0.4</v>
      </c>
      <c r="I149" s="53">
        <v>8.9999999999999993E-3</v>
      </c>
      <c r="J149" s="53">
        <v>4.2</v>
      </c>
      <c r="K149" s="53">
        <v>296</v>
      </c>
      <c r="L149" s="53">
        <v>367</v>
      </c>
      <c r="M149" s="53">
        <v>59</v>
      </c>
      <c r="N149" s="53">
        <v>1.6</v>
      </c>
      <c r="O149" s="15" t="s">
        <v>158</v>
      </c>
      <c r="P149" s="15" t="s">
        <v>149</v>
      </c>
    </row>
    <row r="150" spans="1:16" ht="20.25" customHeight="1" thickBot="1" x14ac:dyDescent="0.25">
      <c r="A150" s="60" t="s">
        <v>86</v>
      </c>
      <c r="B150" s="2" t="s">
        <v>87</v>
      </c>
      <c r="C150" s="2" t="s">
        <v>88</v>
      </c>
      <c r="D150" s="2" t="s">
        <v>57</v>
      </c>
      <c r="E150" s="2" t="s">
        <v>89</v>
      </c>
      <c r="F150" s="2" t="s">
        <v>90</v>
      </c>
      <c r="G150" s="53">
        <v>0</v>
      </c>
      <c r="H150" s="53">
        <v>0.4</v>
      </c>
      <c r="I150" s="53">
        <v>0</v>
      </c>
      <c r="J150" s="53">
        <v>0</v>
      </c>
      <c r="K150" s="53">
        <v>81.599999999999994</v>
      </c>
      <c r="L150" s="53">
        <v>57.7</v>
      </c>
      <c r="M150" s="53">
        <v>10.9</v>
      </c>
      <c r="N150" s="53">
        <v>0.5</v>
      </c>
      <c r="O150" s="35" t="s">
        <v>269</v>
      </c>
      <c r="P150" s="35" t="s">
        <v>177</v>
      </c>
    </row>
    <row r="151" spans="1:16" ht="20.25" customHeight="1" thickBot="1" x14ac:dyDescent="0.25">
      <c r="A151" s="60" t="s">
        <v>293</v>
      </c>
      <c r="B151" s="2" t="s">
        <v>91</v>
      </c>
      <c r="C151" s="2" t="s">
        <v>81</v>
      </c>
      <c r="D151" s="2" t="s">
        <v>82</v>
      </c>
      <c r="E151" s="2" t="s">
        <v>83</v>
      </c>
      <c r="F151" s="2" t="s">
        <v>84</v>
      </c>
      <c r="G151" s="53">
        <v>0.1</v>
      </c>
      <c r="H151" s="53">
        <v>0.5</v>
      </c>
      <c r="I151" s="53">
        <v>0</v>
      </c>
      <c r="J151" s="53">
        <v>0</v>
      </c>
      <c r="K151" s="53">
        <v>0.9</v>
      </c>
      <c r="L151" s="53">
        <v>0.1</v>
      </c>
      <c r="M151" s="53">
        <v>0.5</v>
      </c>
      <c r="N151" s="53">
        <v>0</v>
      </c>
      <c r="O151" s="35" t="s">
        <v>174</v>
      </c>
      <c r="P151" s="15"/>
    </row>
    <row r="152" spans="1:16" ht="20.25" customHeight="1" thickBot="1" x14ac:dyDescent="0.25">
      <c r="A152" s="60" t="s">
        <v>242</v>
      </c>
      <c r="B152" s="2" t="s">
        <v>65</v>
      </c>
      <c r="C152" s="2" t="s">
        <v>135</v>
      </c>
      <c r="D152" s="2" t="s">
        <v>71</v>
      </c>
      <c r="E152" s="2" t="s">
        <v>123</v>
      </c>
      <c r="F152" s="2" t="s">
        <v>243</v>
      </c>
      <c r="G152" s="53">
        <v>2.8000000000000001E-2</v>
      </c>
      <c r="H152" s="53">
        <v>9.5</v>
      </c>
      <c r="I152" s="53">
        <v>17</v>
      </c>
      <c r="J152" s="53">
        <v>0.26</v>
      </c>
      <c r="K152" s="53">
        <v>6</v>
      </c>
      <c r="L152" s="53">
        <v>16</v>
      </c>
      <c r="M152" s="53">
        <v>7</v>
      </c>
      <c r="N152" s="53">
        <v>0.17</v>
      </c>
      <c r="O152" s="35" t="s">
        <v>174</v>
      </c>
      <c r="P152" s="48"/>
    </row>
    <row r="153" spans="1:16" ht="20.25" customHeight="1" thickBot="1" x14ac:dyDescent="0.25">
      <c r="A153" s="60" t="s">
        <v>63</v>
      </c>
      <c r="B153" s="2" t="s">
        <v>190</v>
      </c>
      <c r="C153" s="21" t="s">
        <v>191</v>
      </c>
      <c r="D153" s="2" t="s">
        <v>192</v>
      </c>
      <c r="E153" s="2" t="s">
        <v>193</v>
      </c>
      <c r="F153" s="2" t="s">
        <v>194</v>
      </c>
      <c r="G153" s="53">
        <v>0.13</v>
      </c>
      <c r="H153" s="53">
        <v>0</v>
      </c>
      <c r="I153" s="53">
        <v>0</v>
      </c>
      <c r="J153" s="53">
        <v>0.9</v>
      </c>
      <c r="K153" s="53">
        <v>13.75</v>
      </c>
      <c r="L153" s="53">
        <v>0</v>
      </c>
      <c r="M153" s="53">
        <v>0</v>
      </c>
      <c r="N153" s="53">
        <v>0.5</v>
      </c>
      <c r="O153" s="35" t="s">
        <v>174</v>
      </c>
      <c r="P153" s="15"/>
    </row>
    <row r="154" spans="1:16" ht="20.25" customHeight="1" thickBot="1" x14ac:dyDescent="0.25">
      <c r="A154" s="26" t="s">
        <v>175</v>
      </c>
      <c r="B154" s="37">
        <v>595</v>
      </c>
      <c r="C154" s="28">
        <f>C149+C150+C151+C152+C153</f>
        <v>22.71</v>
      </c>
      <c r="D154" s="25">
        <f>D149+D150+D151+D152+D153</f>
        <v>23.8</v>
      </c>
      <c r="E154" s="25">
        <f>E149+E150+E151+E152+E153</f>
        <v>101.38</v>
      </c>
      <c r="F154" s="37">
        <f>F149+F150+F151+F152+F153</f>
        <v>557.79999999999995</v>
      </c>
      <c r="G154" s="38">
        <f t="shared" ref="G154:N154" si="17">SUM(G149:G153)</f>
        <v>0.35799999999999998</v>
      </c>
      <c r="H154" s="38">
        <f t="shared" si="17"/>
        <v>10.8</v>
      </c>
      <c r="I154" s="38">
        <f t="shared" si="17"/>
        <v>17.009</v>
      </c>
      <c r="J154" s="38">
        <f t="shared" si="17"/>
        <v>5.36</v>
      </c>
      <c r="K154" s="38">
        <f t="shared" si="17"/>
        <v>398.25</v>
      </c>
      <c r="L154" s="38">
        <f t="shared" si="17"/>
        <v>440.8</v>
      </c>
      <c r="M154" s="38">
        <f t="shared" si="17"/>
        <v>77.400000000000006</v>
      </c>
      <c r="N154" s="38">
        <f t="shared" si="17"/>
        <v>2.77</v>
      </c>
      <c r="O154" s="87"/>
      <c r="P154" s="91"/>
    </row>
    <row r="155" spans="1:16" s="32" customFormat="1" ht="18.75" customHeight="1" thickBot="1" x14ac:dyDescent="0.25">
      <c r="A155" s="213" t="s">
        <v>10</v>
      </c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247"/>
    </row>
    <row r="156" spans="1:16" ht="45.75" thickBot="1" x14ac:dyDescent="0.25">
      <c r="A156" s="61" t="s">
        <v>212</v>
      </c>
      <c r="B156" s="7" t="s">
        <v>65</v>
      </c>
      <c r="C156" s="3" t="s">
        <v>221</v>
      </c>
      <c r="D156" s="5" t="s">
        <v>285</v>
      </c>
      <c r="E156" s="5" t="s">
        <v>286</v>
      </c>
      <c r="F156" s="5" t="s">
        <v>244</v>
      </c>
      <c r="G156" s="53">
        <v>0.02</v>
      </c>
      <c r="H156" s="53">
        <v>6</v>
      </c>
      <c r="I156" s="53">
        <v>0.05</v>
      </c>
      <c r="J156" s="53">
        <v>6.7</v>
      </c>
      <c r="K156" s="53">
        <v>168</v>
      </c>
      <c r="L156" s="53">
        <v>111</v>
      </c>
      <c r="M156" s="53">
        <v>24</v>
      </c>
      <c r="N156" s="53">
        <v>1.7</v>
      </c>
      <c r="O156" s="116" t="s">
        <v>213</v>
      </c>
      <c r="P156" s="16" t="s">
        <v>150</v>
      </c>
    </row>
    <row r="157" spans="1:16" s="1" customFormat="1" ht="37.5" customHeight="1" thickBot="1" x14ac:dyDescent="0.25">
      <c r="A157" s="101" t="s">
        <v>207</v>
      </c>
      <c r="B157" s="2" t="s">
        <v>241</v>
      </c>
      <c r="C157" s="2" t="s">
        <v>235</v>
      </c>
      <c r="D157" s="2" t="s">
        <v>305</v>
      </c>
      <c r="E157" s="2" t="s">
        <v>442</v>
      </c>
      <c r="F157" s="2" t="s">
        <v>443</v>
      </c>
      <c r="G157" s="53">
        <v>2.4E-2</v>
      </c>
      <c r="H157" s="53">
        <v>6.8</v>
      </c>
      <c r="I157" s="53">
        <v>0</v>
      </c>
      <c r="J157" s="53">
        <v>3.1</v>
      </c>
      <c r="K157" s="53">
        <v>11.2</v>
      </c>
      <c r="L157" s="53">
        <v>23.5</v>
      </c>
      <c r="M157" s="53">
        <v>7.6</v>
      </c>
      <c r="N157" s="53">
        <v>0.24</v>
      </c>
      <c r="O157" s="35" t="s">
        <v>208</v>
      </c>
      <c r="P157" s="35" t="s">
        <v>177</v>
      </c>
    </row>
    <row r="158" spans="1:16" ht="19.5" customHeight="1" thickBot="1" x14ac:dyDescent="0.25">
      <c r="A158" s="101" t="s">
        <v>343</v>
      </c>
      <c r="B158" s="2" t="s">
        <v>65</v>
      </c>
      <c r="C158" s="2" t="s">
        <v>352</v>
      </c>
      <c r="D158" s="2" t="s">
        <v>353</v>
      </c>
      <c r="E158" s="2" t="s">
        <v>350</v>
      </c>
      <c r="F158" s="2" t="s">
        <v>354</v>
      </c>
      <c r="G158" s="53">
        <v>0.1</v>
      </c>
      <c r="H158" s="53">
        <v>16</v>
      </c>
      <c r="I158" s="53">
        <v>0.13</v>
      </c>
      <c r="J158" s="53">
        <v>3.6</v>
      </c>
      <c r="K158" s="53">
        <v>82</v>
      </c>
      <c r="L158" s="53">
        <v>164</v>
      </c>
      <c r="M158" s="53">
        <v>38</v>
      </c>
      <c r="N158" s="53">
        <v>2</v>
      </c>
      <c r="O158" s="35" t="s">
        <v>344</v>
      </c>
      <c r="P158" s="35" t="s">
        <v>177</v>
      </c>
    </row>
    <row r="159" spans="1:16" ht="27.75" customHeight="1" thickBot="1" x14ac:dyDescent="0.25">
      <c r="A159" s="101" t="s">
        <v>202</v>
      </c>
      <c r="B159" s="2" t="s">
        <v>98</v>
      </c>
      <c r="C159" s="2" t="s">
        <v>233</v>
      </c>
      <c r="D159" s="2" t="s">
        <v>444</v>
      </c>
      <c r="E159" s="2" t="s">
        <v>445</v>
      </c>
      <c r="F159" s="2" t="s">
        <v>446</v>
      </c>
      <c r="G159" s="53">
        <v>0.05</v>
      </c>
      <c r="H159" s="53">
        <v>0</v>
      </c>
      <c r="I159" s="53">
        <v>3.5999999999999997E-2</v>
      </c>
      <c r="J159" s="53">
        <v>0.8</v>
      </c>
      <c r="K159" s="53">
        <v>10.9</v>
      </c>
      <c r="L159" s="53">
        <v>36</v>
      </c>
      <c r="M159" s="53">
        <v>6.8</v>
      </c>
      <c r="N159" s="53">
        <v>0.7</v>
      </c>
      <c r="O159" s="35" t="s">
        <v>203</v>
      </c>
      <c r="P159" s="35" t="s">
        <v>177</v>
      </c>
    </row>
    <row r="160" spans="1:16" s="1" customFormat="1" ht="44.25" customHeight="1" thickBot="1" x14ac:dyDescent="0.25">
      <c r="A160" s="148" t="s">
        <v>345</v>
      </c>
      <c r="B160" s="2" t="s">
        <v>39</v>
      </c>
      <c r="C160" s="2" t="s">
        <v>251</v>
      </c>
      <c r="D160" s="2" t="s">
        <v>327</v>
      </c>
      <c r="E160" s="2" t="s">
        <v>328</v>
      </c>
      <c r="F160" s="2" t="s">
        <v>329</v>
      </c>
      <c r="G160" s="53">
        <v>0.02</v>
      </c>
      <c r="H160" s="53">
        <v>0</v>
      </c>
      <c r="I160" s="53">
        <v>0</v>
      </c>
      <c r="J160" s="53">
        <v>1.1000000000000001</v>
      </c>
      <c r="K160" s="53">
        <v>28</v>
      </c>
      <c r="L160" s="53">
        <v>24</v>
      </c>
      <c r="M160" s="53">
        <v>15</v>
      </c>
      <c r="N160" s="53">
        <v>0.4</v>
      </c>
      <c r="O160" s="35" t="s">
        <v>346</v>
      </c>
      <c r="P160" s="35" t="s">
        <v>347</v>
      </c>
    </row>
    <row r="161" spans="1:16" ht="33" customHeight="1" thickBot="1" x14ac:dyDescent="0.25">
      <c r="A161" s="101" t="s">
        <v>60</v>
      </c>
      <c r="B161" s="2" t="s">
        <v>51</v>
      </c>
      <c r="C161" s="2" t="s">
        <v>61</v>
      </c>
      <c r="D161" s="2" t="s">
        <v>40</v>
      </c>
      <c r="E161" s="2" t="s">
        <v>330</v>
      </c>
      <c r="F161" s="2" t="s">
        <v>62</v>
      </c>
      <c r="G161" s="53">
        <v>7.0000000000000007E-2</v>
      </c>
      <c r="H161" s="53">
        <v>0</v>
      </c>
      <c r="I161" s="53">
        <v>0</v>
      </c>
      <c r="J161" s="53">
        <v>0</v>
      </c>
      <c r="K161" s="53">
        <v>65.2</v>
      </c>
      <c r="L161" s="53">
        <v>30.03</v>
      </c>
      <c r="M161" s="53">
        <v>0</v>
      </c>
      <c r="N161" s="53">
        <v>7.0000000000000007E-2</v>
      </c>
      <c r="O161" s="35" t="s">
        <v>174</v>
      </c>
      <c r="P161" s="45"/>
    </row>
    <row r="162" spans="1:16" ht="19.5" customHeight="1" thickBot="1" x14ac:dyDescent="0.25">
      <c r="A162" s="57" t="s">
        <v>175</v>
      </c>
      <c r="B162" s="39" t="s">
        <v>256</v>
      </c>
      <c r="C162" s="28">
        <f>C156+C157+C158+C160+C161+C159</f>
        <v>33</v>
      </c>
      <c r="D162" s="25">
        <f>D156+D157+D158+D160+D161+D159</f>
        <v>44.279999999999994</v>
      </c>
      <c r="E162" s="25">
        <f>E156+E157+E158+E160+E161+E159</f>
        <v>136.22</v>
      </c>
      <c r="F162" s="25">
        <f>F156+F157+F158+F160+F161+F159</f>
        <v>1015.15</v>
      </c>
      <c r="G162" s="38">
        <f>SUM(G156:G161)</f>
        <v>0.28400000000000003</v>
      </c>
      <c r="H162" s="56">
        <f t="shared" ref="H162:N162" si="18">SUM(H156:H161)</f>
        <v>28.8</v>
      </c>
      <c r="I162" s="56">
        <f t="shared" si="18"/>
        <v>0.216</v>
      </c>
      <c r="J162" s="56">
        <f t="shared" si="18"/>
        <v>15.3</v>
      </c>
      <c r="K162" s="56">
        <f t="shared" si="18"/>
        <v>365.29999999999995</v>
      </c>
      <c r="L162" s="56">
        <f t="shared" si="18"/>
        <v>388.53</v>
      </c>
      <c r="M162" s="56">
        <f t="shared" si="18"/>
        <v>91.399999999999991</v>
      </c>
      <c r="N162" s="56">
        <f t="shared" si="18"/>
        <v>5.1100000000000003</v>
      </c>
      <c r="O162" s="88"/>
      <c r="P162" s="92"/>
    </row>
    <row r="163" spans="1:16" s="43" customFormat="1" ht="15.75" thickBot="1" x14ac:dyDescent="0.25">
      <c r="A163" s="213" t="s">
        <v>11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247"/>
    </row>
    <row r="164" spans="1:16" ht="19.5" customHeight="1" thickBot="1" x14ac:dyDescent="0.3">
      <c r="A164" s="60" t="s">
        <v>96</v>
      </c>
      <c r="B164" s="2" t="s">
        <v>65</v>
      </c>
      <c r="C164" s="8" t="s">
        <v>447</v>
      </c>
      <c r="D164" s="8" t="s">
        <v>283</v>
      </c>
      <c r="E164" s="8" t="s">
        <v>236</v>
      </c>
      <c r="F164" s="8" t="s">
        <v>448</v>
      </c>
      <c r="G164" s="24">
        <v>0.1</v>
      </c>
      <c r="H164" s="24">
        <v>3.3</v>
      </c>
      <c r="I164" s="24">
        <v>0.05</v>
      </c>
      <c r="J164" s="24">
        <v>1.1599999999999999</v>
      </c>
      <c r="K164" s="24">
        <v>18.3</v>
      </c>
      <c r="L164" s="24">
        <v>55</v>
      </c>
      <c r="M164" s="24">
        <v>10</v>
      </c>
      <c r="N164" s="24">
        <v>0</v>
      </c>
      <c r="O164" s="151" t="s">
        <v>161</v>
      </c>
      <c r="P164" s="151" t="s">
        <v>150</v>
      </c>
    </row>
    <row r="165" spans="1:16" ht="20.25" customHeight="1" thickBot="1" x14ac:dyDescent="0.25">
      <c r="A165" s="60" t="s">
        <v>222</v>
      </c>
      <c r="B165" s="2" t="s">
        <v>39</v>
      </c>
      <c r="C165" s="2" t="s">
        <v>93</v>
      </c>
      <c r="D165" s="2" t="s">
        <v>122</v>
      </c>
      <c r="E165" s="2" t="s">
        <v>198</v>
      </c>
      <c r="F165" s="2" t="s">
        <v>223</v>
      </c>
      <c r="G165" s="53">
        <v>0.04</v>
      </c>
      <c r="H165" s="53">
        <v>1.3</v>
      </c>
      <c r="I165" s="53">
        <v>0.02</v>
      </c>
      <c r="J165" s="53">
        <v>0.1</v>
      </c>
      <c r="K165" s="53">
        <v>120</v>
      </c>
      <c r="L165" s="53">
        <v>90</v>
      </c>
      <c r="M165" s="53">
        <v>14</v>
      </c>
      <c r="N165" s="53">
        <v>0.1</v>
      </c>
      <c r="O165" s="35" t="s">
        <v>174</v>
      </c>
      <c r="P165" s="45"/>
    </row>
    <row r="166" spans="1:16" ht="20.25" customHeight="1" thickBot="1" x14ac:dyDescent="0.25">
      <c r="A166" s="26" t="s">
        <v>175</v>
      </c>
      <c r="B166" s="39">
        <v>300</v>
      </c>
      <c r="C166" s="28">
        <f>C164+C165</f>
        <v>11.55</v>
      </c>
      <c r="D166" s="25">
        <f>D164+D165</f>
        <v>11.9</v>
      </c>
      <c r="E166" s="25">
        <f>E164+E165</f>
        <v>50.4</v>
      </c>
      <c r="F166" s="25">
        <f>F164+F165</f>
        <v>352.5</v>
      </c>
      <c r="G166" s="38">
        <f t="shared" ref="G166:N166" si="19">SUM(G164:G165)</f>
        <v>0.14000000000000001</v>
      </c>
      <c r="H166" s="38">
        <f t="shared" si="19"/>
        <v>4.5999999999999996</v>
      </c>
      <c r="I166" s="38">
        <f t="shared" si="19"/>
        <v>7.0000000000000007E-2</v>
      </c>
      <c r="J166" s="38">
        <f t="shared" si="19"/>
        <v>1.26</v>
      </c>
      <c r="K166" s="38">
        <f t="shared" si="19"/>
        <v>138.30000000000001</v>
      </c>
      <c r="L166" s="38">
        <f t="shared" si="19"/>
        <v>145</v>
      </c>
      <c r="M166" s="38">
        <f t="shared" si="19"/>
        <v>24</v>
      </c>
      <c r="N166" s="38">
        <f t="shared" si="19"/>
        <v>0.1</v>
      </c>
      <c r="O166" s="41"/>
      <c r="P166" s="41"/>
    </row>
    <row r="167" spans="1:16" s="32" customFormat="1" ht="18.75" customHeight="1" thickBot="1" x14ac:dyDescent="0.25">
      <c r="A167" s="125" t="s">
        <v>178</v>
      </c>
      <c r="B167" s="56" t="s">
        <v>449</v>
      </c>
      <c r="C167" s="124">
        <f>C154+C162+C166</f>
        <v>67.260000000000005</v>
      </c>
      <c r="D167" s="123">
        <f>D154+D162+D166</f>
        <v>79.98</v>
      </c>
      <c r="E167" s="123">
        <f>E154+E162+E166</f>
        <v>288</v>
      </c>
      <c r="F167" s="123">
        <f>F154+F162+F166</f>
        <v>1925.4499999999998</v>
      </c>
      <c r="G167" s="38"/>
      <c r="H167" s="38"/>
      <c r="I167" s="38"/>
      <c r="J167" s="38"/>
      <c r="K167" s="38"/>
      <c r="L167" s="38"/>
      <c r="M167" s="38"/>
      <c r="N167" s="38"/>
      <c r="O167" s="87"/>
      <c r="P167" s="91"/>
    </row>
    <row r="168" spans="1:16" s="32" customFormat="1" ht="18" customHeight="1" thickBot="1" x14ac:dyDescent="0.25">
      <c r="A168" s="248" t="s">
        <v>246</v>
      </c>
      <c r="B168" s="187"/>
      <c r="C168" s="187"/>
      <c r="D168" s="187"/>
      <c r="E168" s="187"/>
      <c r="F168" s="243"/>
      <c r="G168" s="243"/>
      <c r="H168" s="243"/>
      <c r="I168" s="243"/>
      <c r="J168" s="243"/>
      <c r="K168" s="243"/>
      <c r="L168" s="243"/>
      <c r="M168" s="243"/>
      <c r="N168" s="243"/>
      <c r="O168" s="187"/>
      <c r="P168" s="189"/>
    </row>
    <row r="169" spans="1:16" ht="15.75" thickBot="1" x14ac:dyDescent="0.3">
      <c r="A169" s="190" t="s">
        <v>1</v>
      </c>
      <c r="B169" s="192" t="s">
        <v>14</v>
      </c>
      <c r="C169" s="249" t="s">
        <v>2</v>
      </c>
      <c r="D169" s="250"/>
      <c r="E169" s="251"/>
      <c r="F169" s="259" t="s">
        <v>20</v>
      </c>
      <c r="G169" s="170" t="s">
        <v>124</v>
      </c>
      <c r="H169" s="170"/>
      <c r="I169" s="170"/>
      <c r="J169" s="170"/>
      <c r="K169" s="171" t="s">
        <v>125</v>
      </c>
      <c r="L169" s="172"/>
      <c r="M169" s="172"/>
      <c r="N169" s="173"/>
      <c r="O169" s="196" t="s">
        <v>148</v>
      </c>
      <c r="P169" s="252" t="s">
        <v>153</v>
      </c>
    </row>
    <row r="170" spans="1:16" ht="47.25" customHeight="1" thickBot="1" x14ac:dyDescent="0.25">
      <c r="A170" s="191"/>
      <c r="B170" s="193"/>
      <c r="C170" s="20" t="s">
        <v>5</v>
      </c>
      <c r="D170" s="19" t="s">
        <v>6</v>
      </c>
      <c r="E170" s="19" t="s">
        <v>7</v>
      </c>
      <c r="F170" s="260"/>
      <c r="G170" s="71" t="s">
        <v>126</v>
      </c>
      <c r="H170" s="71" t="s">
        <v>127</v>
      </c>
      <c r="I170" s="71" t="s">
        <v>128</v>
      </c>
      <c r="J170" s="71" t="s">
        <v>129</v>
      </c>
      <c r="K170" s="71" t="s">
        <v>130</v>
      </c>
      <c r="L170" s="71" t="s">
        <v>131</v>
      </c>
      <c r="M170" s="71" t="s">
        <v>132</v>
      </c>
      <c r="N170" s="71" t="s">
        <v>133</v>
      </c>
      <c r="O170" s="197"/>
      <c r="P170" s="253"/>
    </row>
    <row r="171" spans="1:16" ht="18.75" customHeight="1" thickBot="1" x14ac:dyDescent="0.25">
      <c r="A171" s="182" t="s">
        <v>8</v>
      </c>
      <c r="B171" s="183"/>
      <c r="C171" s="183"/>
      <c r="D171" s="183"/>
      <c r="E171" s="183"/>
      <c r="F171" s="184"/>
      <c r="G171" s="184"/>
      <c r="H171" s="184"/>
      <c r="I171" s="184"/>
      <c r="J171" s="184"/>
      <c r="K171" s="184"/>
      <c r="L171" s="184"/>
      <c r="M171" s="184"/>
      <c r="N171" s="184"/>
      <c r="O171" s="183"/>
      <c r="P171" s="185"/>
    </row>
    <row r="172" spans="1:16" ht="33" customHeight="1" thickBot="1" x14ac:dyDescent="0.25">
      <c r="A172" s="101" t="s">
        <v>334</v>
      </c>
      <c r="B172" s="2" t="s">
        <v>31</v>
      </c>
      <c r="C172" s="2" t="s">
        <v>335</v>
      </c>
      <c r="D172" s="2" t="s">
        <v>336</v>
      </c>
      <c r="E172" s="2" t="s">
        <v>337</v>
      </c>
      <c r="F172" s="21">
        <v>123.25</v>
      </c>
      <c r="G172" s="53">
        <v>0</v>
      </c>
      <c r="H172" s="53">
        <v>45</v>
      </c>
      <c r="I172" s="53">
        <v>0</v>
      </c>
      <c r="J172" s="53">
        <v>0.2</v>
      </c>
      <c r="K172" s="53">
        <v>0.53</v>
      </c>
      <c r="L172" s="53">
        <v>4.3</v>
      </c>
      <c r="M172" s="53">
        <v>13.5</v>
      </c>
      <c r="N172" s="63">
        <v>0.2</v>
      </c>
      <c r="O172" s="35" t="s">
        <v>338</v>
      </c>
      <c r="P172" s="35" t="s">
        <v>278</v>
      </c>
    </row>
    <row r="173" spans="1:16" s="1" customFormat="1" ht="21.75" customHeight="1" thickBot="1" x14ac:dyDescent="0.25">
      <c r="A173" s="101" t="s">
        <v>288</v>
      </c>
      <c r="B173" s="2" t="s">
        <v>39</v>
      </c>
      <c r="C173" s="2" t="s">
        <v>291</v>
      </c>
      <c r="D173" s="2" t="s">
        <v>289</v>
      </c>
      <c r="E173" s="2" t="s">
        <v>397</v>
      </c>
      <c r="F173" s="2" t="s">
        <v>300</v>
      </c>
      <c r="G173" s="53">
        <v>0.12</v>
      </c>
      <c r="H173" s="53">
        <v>0</v>
      </c>
      <c r="I173" s="53">
        <v>0.2</v>
      </c>
      <c r="J173" s="53">
        <v>0.12</v>
      </c>
      <c r="K173" s="53">
        <v>166</v>
      </c>
      <c r="L173" s="53">
        <v>386</v>
      </c>
      <c r="M173" s="53">
        <v>46.7</v>
      </c>
      <c r="N173" s="53">
        <v>2.2000000000000002</v>
      </c>
      <c r="O173" s="35" t="s">
        <v>232</v>
      </c>
      <c r="P173" s="35" t="s">
        <v>177</v>
      </c>
    </row>
    <row r="174" spans="1:16" ht="21.75" customHeight="1" thickBot="1" x14ac:dyDescent="0.25">
      <c r="A174" s="60" t="s">
        <v>99</v>
      </c>
      <c r="B174" s="2" t="s">
        <v>39</v>
      </c>
      <c r="C174" s="53" t="s">
        <v>100</v>
      </c>
      <c r="D174" s="53" t="s">
        <v>186</v>
      </c>
      <c r="E174" s="53">
        <v>21.1</v>
      </c>
      <c r="F174" s="53">
        <v>133.9</v>
      </c>
      <c r="G174" s="53">
        <v>0</v>
      </c>
      <c r="H174" s="53">
        <v>1</v>
      </c>
      <c r="I174" s="53">
        <v>0</v>
      </c>
      <c r="J174" s="53">
        <v>0</v>
      </c>
      <c r="K174" s="53">
        <v>120.9</v>
      </c>
      <c r="L174" s="53">
        <v>189</v>
      </c>
      <c r="M174" s="53">
        <v>14</v>
      </c>
      <c r="N174" s="53">
        <v>1</v>
      </c>
      <c r="O174" s="35" t="s">
        <v>181</v>
      </c>
      <c r="P174" s="35" t="s">
        <v>177</v>
      </c>
    </row>
    <row r="175" spans="1:16" ht="21.75" customHeight="1" thickBot="1" x14ac:dyDescent="0.25">
      <c r="A175" s="60" t="s">
        <v>102</v>
      </c>
      <c r="B175" s="2" t="s">
        <v>39</v>
      </c>
      <c r="C175" s="2" t="s">
        <v>103</v>
      </c>
      <c r="D175" s="2" t="s">
        <v>104</v>
      </c>
      <c r="E175" s="2" t="s">
        <v>105</v>
      </c>
      <c r="F175" s="2" t="s">
        <v>106</v>
      </c>
      <c r="G175" s="53">
        <v>0.08</v>
      </c>
      <c r="H175" s="53">
        <v>20</v>
      </c>
      <c r="I175" s="53">
        <v>0</v>
      </c>
      <c r="J175" s="53">
        <v>0.8</v>
      </c>
      <c r="K175" s="53">
        <v>16</v>
      </c>
      <c r="L175" s="63">
        <v>56</v>
      </c>
      <c r="M175" s="53">
        <v>84</v>
      </c>
      <c r="N175" s="53">
        <v>1.2</v>
      </c>
      <c r="O175" s="35" t="s">
        <v>174</v>
      </c>
      <c r="P175" s="45"/>
    </row>
    <row r="176" spans="1:16" ht="19.5" customHeight="1" thickBot="1" x14ac:dyDescent="0.25">
      <c r="A176" s="26" t="s">
        <v>175</v>
      </c>
      <c r="B176" s="27">
        <f>B172+B173+B174+B175</f>
        <v>645</v>
      </c>
      <c r="C176" s="28">
        <f>C172+C173+C174+C175</f>
        <v>20.39</v>
      </c>
      <c r="D176" s="25">
        <f>D172+D173+D174+D175</f>
        <v>19.21</v>
      </c>
      <c r="E176" s="25">
        <f>E172+E173+E174+E175</f>
        <v>90.07</v>
      </c>
      <c r="F176" s="25">
        <f>F172+F173+F174+F175</f>
        <v>619.15</v>
      </c>
      <c r="G176" s="38">
        <f t="shared" ref="G176:N176" si="20">SUM(G172:G175)</f>
        <v>0.2</v>
      </c>
      <c r="H176" s="38">
        <f t="shared" si="20"/>
        <v>66</v>
      </c>
      <c r="I176" s="38">
        <f t="shared" si="20"/>
        <v>0.2</v>
      </c>
      <c r="J176" s="38">
        <f t="shared" si="20"/>
        <v>1.1200000000000001</v>
      </c>
      <c r="K176" s="38">
        <f t="shared" si="20"/>
        <v>303.43</v>
      </c>
      <c r="L176" s="38">
        <f t="shared" si="20"/>
        <v>635.29999999999995</v>
      </c>
      <c r="M176" s="38">
        <f t="shared" si="20"/>
        <v>158.19999999999999</v>
      </c>
      <c r="N176" s="38">
        <f t="shared" si="20"/>
        <v>4.6000000000000005</v>
      </c>
      <c r="O176" s="87"/>
      <c r="P176" s="91"/>
    </row>
    <row r="177" spans="1:16" s="43" customFormat="1" ht="15.75" thickBot="1" x14ac:dyDescent="0.3">
      <c r="A177" s="254" t="s">
        <v>287</v>
      </c>
      <c r="B177" s="179"/>
      <c r="C177" s="179"/>
      <c r="D177" s="179"/>
      <c r="E177" s="179"/>
      <c r="F177" s="180"/>
      <c r="G177" s="180"/>
      <c r="H177" s="180"/>
      <c r="I177" s="180"/>
      <c r="J177" s="180"/>
      <c r="K177" s="180"/>
      <c r="L177" s="180"/>
      <c r="M177" s="180"/>
      <c r="N177" s="180"/>
      <c r="O177" s="179"/>
      <c r="P177" s="181"/>
    </row>
    <row r="178" spans="1:16" ht="47.25" customHeight="1" thickBot="1" x14ac:dyDescent="0.25">
      <c r="A178" s="101" t="s">
        <v>341</v>
      </c>
      <c r="B178" s="2" t="s">
        <v>65</v>
      </c>
      <c r="C178" s="2" t="s">
        <v>111</v>
      </c>
      <c r="D178" s="2" t="s">
        <v>315</v>
      </c>
      <c r="E178" s="2" t="s">
        <v>348</v>
      </c>
      <c r="F178" s="2" t="s">
        <v>349</v>
      </c>
      <c r="G178" s="53">
        <v>0.05</v>
      </c>
      <c r="H178" s="53">
        <v>17.7</v>
      </c>
      <c r="I178" s="53">
        <v>0.06</v>
      </c>
      <c r="J178" s="53">
        <v>2.5499999999999998</v>
      </c>
      <c r="K178" s="53">
        <v>25.5</v>
      </c>
      <c r="L178" s="53">
        <v>35.200000000000003</v>
      </c>
      <c r="M178" s="53">
        <v>18.149999999999999</v>
      </c>
      <c r="N178" s="53">
        <v>0.5</v>
      </c>
      <c r="O178" s="155" t="s">
        <v>516</v>
      </c>
      <c r="P178" s="35" t="s">
        <v>278</v>
      </c>
    </row>
    <row r="179" spans="1:16" ht="36.75" customHeight="1" thickBot="1" x14ac:dyDescent="0.25">
      <c r="A179" s="101" t="s">
        <v>415</v>
      </c>
      <c r="B179" s="2" t="s">
        <v>420</v>
      </c>
      <c r="C179" s="2" t="s">
        <v>37</v>
      </c>
      <c r="D179" s="2" t="s">
        <v>394</v>
      </c>
      <c r="E179" s="2" t="s">
        <v>421</v>
      </c>
      <c r="F179" s="2" t="s">
        <v>422</v>
      </c>
      <c r="G179" s="53">
        <v>0.17</v>
      </c>
      <c r="H179" s="53">
        <v>5.8</v>
      </c>
      <c r="I179" s="53">
        <v>0.2</v>
      </c>
      <c r="J179" s="53">
        <v>0.6</v>
      </c>
      <c r="K179" s="53">
        <v>53.6</v>
      </c>
      <c r="L179" s="53">
        <v>201</v>
      </c>
      <c r="M179" s="53">
        <v>8.6999999999999993</v>
      </c>
      <c r="N179" s="53">
        <v>2.1</v>
      </c>
      <c r="O179" s="15" t="s">
        <v>167</v>
      </c>
      <c r="P179" s="15" t="s">
        <v>149</v>
      </c>
    </row>
    <row r="180" spans="1:16" ht="48" thickBot="1" x14ac:dyDescent="0.25">
      <c r="A180" s="157" t="s">
        <v>450</v>
      </c>
      <c r="B180" s="158">
        <v>100</v>
      </c>
      <c r="C180" s="159">
        <v>15</v>
      </c>
      <c r="D180" s="159">
        <v>8.8000000000000007</v>
      </c>
      <c r="E180" s="159">
        <v>31.5</v>
      </c>
      <c r="F180" s="159">
        <v>224.5</v>
      </c>
      <c r="G180" s="160">
        <v>0.27</v>
      </c>
      <c r="H180" s="160">
        <v>17.8</v>
      </c>
      <c r="I180" s="160">
        <v>7.3</v>
      </c>
      <c r="J180" s="160">
        <v>3.7</v>
      </c>
      <c r="K180" s="160">
        <v>28.1</v>
      </c>
      <c r="L180" s="160">
        <v>337</v>
      </c>
      <c r="M180" s="160">
        <v>23.6</v>
      </c>
      <c r="N180" s="160">
        <v>7.8</v>
      </c>
      <c r="O180" s="35" t="s">
        <v>451</v>
      </c>
      <c r="P180" s="35" t="s">
        <v>177</v>
      </c>
    </row>
    <row r="181" spans="1:16" ht="18" customHeight="1" thickBot="1" x14ac:dyDescent="0.25">
      <c r="A181" s="101" t="s">
        <v>199</v>
      </c>
      <c r="B181" s="2" t="s">
        <v>98</v>
      </c>
      <c r="C181" s="2" t="s">
        <v>355</v>
      </c>
      <c r="D181" s="2" t="s">
        <v>235</v>
      </c>
      <c r="E181" s="2" t="s">
        <v>356</v>
      </c>
      <c r="F181" s="2" t="s">
        <v>357</v>
      </c>
      <c r="G181" s="53">
        <v>0.02</v>
      </c>
      <c r="H181" s="53">
        <v>0</v>
      </c>
      <c r="I181" s="53">
        <v>0.06</v>
      </c>
      <c r="J181" s="53">
        <v>0.36</v>
      </c>
      <c r="K181" s="53">
        <v>3.6</v>
      </c>
      <c r="L181" s="53">
        <v>73.2</v>
      </c>
      <c r="M181" s="53">
        <v>22.8</v>
      </c>
      <c r="N181" s="53">
        <v>0.7</v>
      </c>
      <c r="O181" s="35" t="s">
        <v>200</v>
      </c>
      <c r="P181" s="35" t="s">
        <v>177</v>
      </c>
    </row>
    <row r="182" spans="1:16" ht="47.25" customHeight="1" thickBot="1" x14ac:dyDescent="0.25">
      <c r="A182" s="148" t="s">
        <v>326</v>
      </c>
      <c r="B182" s="2" t="s">
        <v>39</v>
      </c>
      <c r="C182" s="2" t="s">
        <v>251</v>
      </c>
      <c r="D182" s="2" t="s">
        <v>327</v>
      </c>
      <c r="E182" s="2" t="s">
        <v>328</v>
      </c>
      <c r="F182" s="2" t="s">
        <v>329</v>
      </c>
      <c r="G182" s="53">
        <v>0.02</v>
      </c>
      <c r="H182" s="53">
        <v>0</v>
      </c>
      <c r="I182" s="53">
        <v>0</v>
      </c>
      <c r="J182" s="53">
        <v>1.1000000000000001</v>
      </c>
      <c r="K182" s="53">
        <v>28</v>
      </c>
      <c r="L182" s="53">
        <v>24</v>
      </c>
      <c r="M182" s="53">
        <v>15</v>
      </c>
      <c r="N182" s="53">
        <v>0.4</v>
      </c>
      <c r="O182" s="155" t="s">
        <v>515</v>
      </c>
      <c r="P182" s="35" t="s">
        <v>278</v>
      </c>
    </row>
    <row r="183" spans="1:16" ht="30.75" thickBot="1" x14ac:dyDescent="0.25">
      <c r="A183" s="101" t="s">
        <v>60</v>
      </c>
      <c r="B183" s="2" t="s">
        <v>51</v>
      </c>
      <c r="C183" s="2" t="s">
        <v>61</v>
      </c>
      <c r="D183" s="2" t="s">
        <v>40</v>
      </c>
      <c r="E183" s="2" t="s">
        <v>330</v>
      </c>
      <c r="F183" s="2" t="s">
        <v>62</v>
      </c>
      <c r="G183" s="53">
        <v>7.0000000000000007E-2</v>
      </c>
      <c r="H183" s="53">
        <v>0</v>
      </c>
      <c r="I183" s="53">
        <v>0</v>
      </c>
      <c r="J183" s="53">
        <v>0</v>
      </c>
      <c r="K183" s="53">
        <v>65.2</v>
      </c>
      <c r="L183" s="53">
        <v>30.03</v>
      </c>
      <c r="M183" s="53">
        <v>0</v>
      </c>
      <c r="N183" s="53">
        <v>7.0000000000000007E-2</v>
      </c>
      <c r="O183" s="35" t="s">
        <v>174</v>
      </c>
      <c r="P183" s="45"/>
    </row>
    <row r="184" spans="1:16" s="1" customFormat="1" ht="17.25" customHeight="1" thickBot="1" x14ac:dyDescent="0.25">
      <c r="A184" s="57" t="s">
        <v>175</v>
      </c>
      <c r="B184" s="39" t="s">
        <v>331</v>
      </c>
      <c r="C184" s="28">
        <f>C178+C179+C180+C181+C182+C183</f>
        <v>31.549999999999997</v>
      </c>
      <c r="D184" s="25">
        <f>D178+D179+D180+D181+D182+D183</f>
        <v>39.18</v>
      </c>
      <c r="E184" s="25">
        <f>E178+E179+E180+E181+E182+E183</f>
        <v>135.01999999999998</v>
      </c>
      <c r="F184" s="25">
        <f>F178+F179+F180+F181+F182+F183</f>
        <v>984.47</v>
      </c>
      <c r="G184" s="38">
        <f t="shared" ref="G184:N184" si="21">SUM(G178:G183)</f>
        <v>0.60000000000000009</v>
      </c>
      <c r="H184" s="38">
        <f t="shared" si="21"/>
        <v>41.3</v>
      </c>
      <c r="I184" s="38">
        <f t="shared" si="21"/>
        <v>7.6199999999999992</v>
      </c>
      <c r="J184" s="38">
        <f t="shared" si="21"/>
        <v>8.31</v>
      </c>
      <c r="K184" s="38">
        <f t="shared" si="21"/>
        <v>204</v>
      </c>
      <c r="L184" s="38">
        <f t="shared" si="21"/>
        <v>700.43000000000006</v>
      </c>
      <c r="M184" s="38">
        <f t="shared" si="21"/>
        <v>88.25</v>
      </c>
      <c r="N184" s="104">
        <f t="shared" si="21"/>
        <v>11.57</v>
      </c>
      <c r="O184" s="120"/>
      <c r="P184" s="36"/>
    </row>
    <row r="185" spans="1:16" ht="15.75" thickBot="1" x14ac:dyDescent="0.3">
      <c r="A185" s="178" t="s">
        <v>11</v>
      </c>
      <c r="B185" s="179"/>
      <c r="C185" s="179"/>
      <c r="D185" s="179"/>
      <c r="E185" s="179"/>
      <c r="F185" s="180"/>
      <c r="G185" s="180"/>
      <c r="H185" s="180"/>
      <c r="I185" s="180"/>
      <c r="J185" s="180"/>
      <c r="K185" s="180"/>
      <c r="L185" s="180"/>
      <c r="M185" s="180"/>
      <c r="N185" s="180"/>
      <c r="O185" s="179"/>
      <c r="P185" s="181"/>
    </row>
    <row r="186" spans="1:16" s="43" customFormat="1" ht="20.25" customHeight="1" thickBot="1" x14ac:dyDescent="0.25">
      <c r="A186" s="60" t="s">
        <v>75</v>
      </c>
      <c r="B186" s="2" t="s">
        <v>65</v>
      </c>
      <c r="C186" s="2" t="s">
        <v>358</v>
      </c>
      <c r="D186" s="2" t="s">
        <v>217</v>
      </c>
      <c r="E186" s="2" t="s">
        <v>359</v>
      </c>
      <c r="F186" s="2" t="s">
        <v>360</v>
      </c>
      <c r="G186" s="53">
        <v>0.12</v>
      </c>
      <c r="H186" s="53">
        <v>0</v>
      </c>
      <c r="I186" s="53">
        <v>0.02</v>
      </c>
      <c r="J186" s="53">
        <v>0.16</v>
      </c>
      <c r="K186" s="53">
        <v>16</v>
      </c>
      <c r="L186" s="53">
        <v>58</v>
      </c>
      <c r="M186" s="53">
        <v>10</v>
      </c>
      <c r="N186" s="53">
        <v>0.8</v>
      </c>
      <c r="O186" s="15" t="s">
        <v>156</v>
      </c>
      <c r="P186" s="15" t="s">
        <v>150</v>
      </c>
    </row>
    <row r="187" spans="1:16" ht="20.25" customHeight="1" thickBot="1" x14ac:dyDescent="0.25">
      <c r="A187" s="60" t="s">
        <v>68</v>
      </c>
      <c r="B187" s="2" t="s">
        <v>39</v>
      </c>
      <c r="C187" s="2" t="s">
        <v>53</v>
      </c>
      <c r="D187" s="2" t="s">
        <v>69</v>
      </c>
      <c r="E187" s="2" t="s">
        <v>70</v>
      </c>
      <c r="F187" s="2" t="s">
        <v>29</v>
      </c>
      <c r="G187" s="53">
        <v>0.02</v>
      </c>
      <c r="H187" s="53">
        <v>4</v>
      </c>
      <c r="I187" s="53">
        <v>0</v>
      </c>
      <c r="J187" s="53">
        <v>0</v>
      </c>
      <c r="K187" s="53">
        <v>14</v>
      </c>
      <c r="L187" s="53">
        <v>14</v>
      </c>
      <c r="M187" s="53">
        <v>8</v>
      </c>
      <c r="N187" s="53">
        <v>2.8</v>
      </c>
      <c r="O187" s="35" t="s">
        <v>176</v>
      </c>
      <c r="P187" s="35" t="s">
        <v>177</v>
      </c>
    </row>
    <row r="188" spans="1:16" ht="19.5" customHeight="1" thickBot="1" x14ac:dyDescent="0.25">
      <c r="A188" s="26" t="s">
        <v>175</v>
      </c>
      <c r="B188" s="39">
        <v>300</v>
      </c>
      <c r="C188" s="28">
        <f>C186+C187</f>
        <v>11.8</v>
      </c>
      <c r="D188" s="25">
        <f>D186+D187</f>
        <v>10.3</v>
      </c>
      <c r="E188" s="25">
        <f>E186+E187</f>
        <v>68.599999999999994</v>
      </c>
      <c r="F188" s="25">
        <f>F186+F187</f>
        <v>371</v>
      </c>
      <c r="G188" s="38">
        <f t="shared" ref="G188:N188" si="22">SUM(G186:G187)</f>
        <v>0.13999999999999999</v>
      </c>
      <c r="H188" s="38">
        <f t="shared" si="22"/>
        <v>4</v>
      </c>
      <c r="I188" s="38">
        <f t="shared" si="22"/>
        <v>0.02</v>
      </c>
      <c r="J188" s="38">
        <f t="shared" si="22"/>
        <v>0.16</v>
      </c>
      <c r="K188" s="38">
        <f t="shared" si="22"/>
        <v>30</v>
      </c>
      <c r="L188" s="38">
        <f t="shared" si="22"/>
        <v>72</v>
      </c>
      <c r="M188" s="38">
        <f t="shared" si="22"/>
        <v>18</v>
      </c>
      <c r="N188" s="38">
        <f t="shared" si="22"/>
        <v>3.5999999999999996</v>
      </c>
      <c r="O188" s="87"/>
      <c r="P188" s="91"/>
    </row>
    <row r="189" spans="1:16" s="1" customFormat="1" ht="19.5" customHeight="1" thickBot="1" x14ac:dyDescent="0.25">
      <c r="A189" s="125" t="s">
        <v>178</v>
      </c>
      <c r="B189" s="56" t="s">
        <v>452</v>
      </c>
      <c r="C189" s="123">
        <f>C176+C184+C188</f>
        <v>63.739999999999995</v>
      </c>
      <c r="D189" s="123">
        <f>D176+D184+D188</f>
        <v>68.69</v>
      </c>
      <c r="E189" s="123">
        <f>E176+E184+E188</f>
        <v>293.68999999999994</v>
      </c>
      <c r="F189" s="123">
        <f>F176+F184+F188</f>
        <v>1974.62</v>
      </c>
      <c r="G189" s="38"/>
      <c r="H189" s="38"/>
      <c r="I189" s="38"/>
      <c r="J189" s="38"/>
      <c r="K189" s="38"/>
      <c r="L189" s="38"/>
      <c r="M189" s="38"/>
      <c r="N189" s="38"/>
      <c r="O189" s="121"/>
      <c r="P189" s="86"/>
    </row>
    <row r="190" spans="1:16" s="1" customFormat="1" ht="18" customHeight="1" thickBot="1" x14ac:dyDescent="0.25">
      <c r="A190" s="248" t="s">
        <v>254</v>
      </c>
      <c r="B190" s="187"/>
      <c r="C190" s="187"/>
      <c r="D190" s="187"/>
      <c r="E190" s="187"/>
      <c r="F190" s="243"/>
      <c r="G190" s="243"/>
      <c r="H190" s="243"/>
      <c r="I190" s="243"/>
      <c r="J190" s="243"/>
      <c r="K190" s="243"/>
      <c r="L190" s="243"/>
      <c r="M190" s="243"/>
      <c r="N190" s="243"/>
      <c r="O190" s="187"/>
      <c r="P190" s="189"/>
    </row>
    <row r="191" spans="1:16" ht="15.75" thickBot="1" x14ac:dyDescent="0.3">
      <c r="A191" s="190" t="s">
        <v>1</v>
      </c>
      <c r="B191" s="192" t="s">
        <v>14</v>
      </c>
      <c r="C191" s="249" t="s">
        <v>2</v>
      </c>
      <c r="D191" s="250"/>
      <c r="E191" s="251"/>
      <c r="F191" s="259" t="s">
        <v>20</v>
      </c>
      <c r="G191" s="170" t="s">
        <v>124</v>
      </c>
      <c r="H191" s="170"/>
      <c r="I191" s="170"/>
      <c r="J191" s="170"/>
      <c r="K191" s="171" t="s">
        <v>125</v>
      </c>
      <c r="L191" s="172"/>
      <c r="M191" s="172"/>
      <c r="N191" s="173"/>
      <c r="O191" s="196" t="s">
        <v>148</v>
      </c>
      <c r="P191" s="252" t="s">
        <v>153</v>
      </c>
    </row>
    <row r="192" spans="1:16" ht="45.75" customHeight="1" thickBot="1" x14ac:dyDescent="0.25">
      <c r="A192" s="191"/>
      <c r="B192" s="193"/>
      <c r="C192" s="20" t="s">
        <v>5</v>
      </c>
      <c r="D192" s="19" t="s">
        <v>6</v>
      </c>
      <c r="E192" s="19" t="s">
        <v>7</v>
      </c>
      <c r="F192" s="260"/>
      <c r="G192" s="71" t="s">
        <v>126</v>
      </c>
      <c r="H192" s="71" t="s">
        <v>127</v>
      </c>
      <c r="I192" s="71" t="s">
        <v>128</v>
      </c>
      <c r="J192" s="71" t="s">
        <v>129</v>
      </c>
      <c r="K192" s="71" t="s">
        <v>130</v>
      </c>
      <c r="L192" s="71" t="s">
        <v>131</v>
      </c>
      <c r="M192" s="71" t="s">
        <v>132</v>
      </c>
      <c r="N192" s="71" t="s">
        <v>133</v>
      </c>
      <c r="O192" s="197"/>
      <c r="P192" s="253"/>
    </row>
    <row r="193" spans="1:16" ht="18" customHeight="1" thickBot="1" x14ac:dyDescent="0.3">
      <c r="A193" s="178" t="s">
        <v>8</v>
      </c>
      <c r="B193" s="179"/>
      <c r="C193" s="179"/>
      <c r="D193" s="179"/>
      <c r="E193" s="179"/>
      <c r="F193" s="180"/>
      <c r="G193" s="180"/>
      <c r="H193" s="180"/>
      <c r="I193" s="180"/>
      <c r="J193" s="180"/>
      <c r="K193" s="180"/>
      <c r="L193" s="180"/>
      <c r="M193" s="180"/>
      <c r="N193" s="180"/>
      <c r="O193" s="179"/>
      <c r="P193" s="181"/>
    </row>
    <row r="194" spans="1:16" ht="32.25" customHeight="1" thickBot="1" x14ac:dyDescent="0.25">
      <c r="A194" s="101" t="s">
        <v>97</v>
      </c>
      <c r="B194" s="2" t="s">
        <v>39</v>
      </c>
      <c r="C194" s="2" t="s">
        <v>364</v>
      </c>
      <c r="D194" s="2" t="s">
        <v>365</v>
      </c>
      <c r="E194" s="2" t="s">
        <v>367</v>
      </c>
      <c r="F194" s="2" t="s">
        <v>366</v>
      </c>
      <c r="G194" s="53">
        <v>7.0000000000000007E-2</v>
      </c>
      <c r="H194" s="53">
        <v>0</v>
      </c>
      <c r="I194" s="53">
        <v>0.15</v>
      </c>
      <c r="J194" s="53">
        <v>1.2</v>
      </c>
      <c r="K194" s="53">
        <v>141.4</v>
      </c>
      <c r="L194" s="53">
        <v>126</v>
      </c>
      <c r="M194" s="53">
        <v>13.7</v>
      </c>
      <c r="N194" s="53">
        <v>1.2</v>
      </c>
      <c r="O194" s="15" t="s">
        <v>162</v>
      </c>
      <c r="P194" s="15" t="s">
        <v>149</v>
      </c>
    </row>
    <row r="195" spans="1:16" ht="19.5" customHeight="1" thickBot="1" x14ac:dyDescent="0.25">
      <c r="A195" s="60" t="s">
        <v>109</v>
      </c>
      <c r="B195" s="2" t="s">
        <v>39</v>
      </c>
      <c r="C195" s="2" t="s">
        <v>40</v>
      </c>
      <c r="D195" s="2" t="s">
        <v>41</v>
      </c>
      <c r="E195" s="2" t="s">
        <v>42</v>
      </c>
      <c r="F195" s="2" t="s">
        <v>43</v>
      </c>
      <c r="G195" s="53">
        <v>0</v>
      </c>
      <c r="H195" s="53">
        <v>0</v>
      </c>
      <c r="I195" s="53">
        <v>0</v>
      </c>
      <c r="J195" s="53">
        <v>0</v>
      </c>
      <c r="K195" s="53">
        <v>5</v>
      </c>
      <c r="L195" s="53">
        <v>8</v>
      </c>
      <c r="M195" s="53">
        <v>4</v>
      </c>
      <c r="N195" s="53">
        <v>1</v>
      </c>
      <c r="O195" s="35" t="s">
        <v>270</v>
      </c>
      <c r="P195" s="35" t="s">
        <v>177</v>
      </c>
    </row>
    <row r="196" spans="1:16" ht="21" customHeight="1" thickBot="1" x14ac:dyDescent="0.25">
      <c r="A196" s="60" t="s">
        <v>453</v>
      </c>
      <c r="B196" s="2" t="s">
        <v>91</v>
      </c>
      <c r="C196" s="2" t="s">
        <v>374</v>
      </c>
      <c r="D196" s="2" t="s">
        <v>134</v>
      </c>
      <c r="E196" s="2" t="s">
        <v>454</v>
      </c>
      <c r="F196" s="2" t="s">
        <v>455</v>
      </c>
      <c r="G196" s="53">
        <v>0</v>
      </c>
      <c r="H196" s="53">
        <v>0</v>
      </c>
      <c r="I196" s="53">
        <v>0</v>
      </c>
      <c r="J196" s="53">
        <v>0</v>
      </c>
      <c r="K196" s="53">
        <v>2</v>
      </c>
      <c r="L196" s="53">
        <v>0.5</v>
      </c>
      <c r="M196" s="53">
        <v>1</v>
      </c>
      <c r="N196" s="53">
        <v>0.2</v>
      </c>
      <c r="O196" s="35" t="s">
        <v>174</v>
      </c>
      <c r="P196" s="45"/>
    </row>
    <row r="197" spans="1:16" ht="18" customHeight="1" thickBot="1" x14ac:dyDescent="0.25">
      <c r="A197" s="60" t="s">
        <v>44</v>
      </c>
      <c r="B197" s="2" t="s">
        <v>45</v>
      </c>
      <c r="C197" s="2" t="s">
        <v>46</v>
      </c>
      <c r="D197" s="2" t="s">
        <v>47</v>
      </c>
      <c r="E197" s="2" t="s">
        <v>48</v>
      </c>
      <c r="F197" s="2" t="s">
        <v>49</v>
      </c>
      <c r="G197" s="53">
        <v>0.03</v>
      </c>
      <c r="H197" s="53">
        <v>0.75</v>
      </c>
      <c r="I197" s="53">
        <v>0.03</v>
      </c>
      <c r="J197" s="53">
        <v>0</v>
      </c>
      <c r="K197" s="53">
        <v>148.69999999999999</v>
      </c>
      <c r="L197" s="53">
        <v>113.8</v>
      </c>
      <c r="M197" s="53">
        <v>17.5</v>
      </c>
      <c r="N197" s="53">
        <v>0.12</v>
      </c>
      <c r="O197" s="35" t="s">
        <v>174</v>
      </c>
      <c r="P197" s="35"/>
    </row>
    <row r="198" spans="1:16" ht="21" customHeight="1" thickBot="1" x14ac:dyDescent="0.25">
      <c r="A198" s="60" t="s">
        <v>230</v>
      </c>
      <c r="B198" s="2" t="s">
        <v>65</v>
      </c>
      <c r="C198" s="2" t="s">
        <v>228</v>
      </c>
      <c r="D198" s="2" t="s">
        <v>110</v>
      </c>
      <c r="E198" s="2" t="s">
        <v>137</v>
      </c>
      <c r="F198" s="2" t="s">
        <v>229</v>
      </c>
      <c r="G198" s="53">
        <v>0.01</v>
      </c>
      <c r="H198" s="53">
        <v>15</v>
      </c>
      <c r="I198" s="53">
        <v>2.5000000000000001E-2</v>
      </c>
      <c r="J198" s="53">
        <v>0.3</v>
      </c>
      <c r="K198" s="53">
        <v>33</v>
      </c>
      <c r="L198" s="53">
        <v>28</v>
      </c>
      <c r="M198" s="53">
        <v>24</v>
      </c>
      <c r="N198" s="53">
        <v>1.8</v>
      </c>
      <c r="O198" s="35" t="s">
        <v>174</v>
      </c>
      <c r="P198" s="15"/>
    </row>
    <row r="199" spans="1:16" s="1" customFormat="1" ht="19.5" customHeight="1" thickBot="1" x14ac:dyDescent="0.25">
      <c r="A199" s="57" t="s">
        <v>175</v>
      </c>
      <c r="B199" s="39" t="s">
        <v>456</v>
      </c>
      <c r="C199" s="28">
        <f>C194+C195+C196+C197+C198</f>
        <v>22.200000000000003</v>
      </c>
      <c r="D199" s="25">
        <f>D194+D195+D196+D197+D198</f>
        <v>20.199999999999996</v>
      </c>
      <c r="E199" s="25">
        <f>E194+E195+E196+E197+E198</f>
        <v>77.799999999999983</v>
      </c>
      <c r="F199" s="25">
        <f>F194+F195+F196+F197+F198</f>
        <v>588.5</v>
      </c>
      <c r="G199" s="56">
        <f t="shared" ref="G199:N199" si="23">SUM(G194:G198)</f>
        <v>0.11</v>
      </c>
      <c r="H199" s="56">
        <f t="shared" si="23"/>
        <v>15.75</v>
      </c>
      <c r="I199" s="56">
        <f t="shared" si="23"/>
        <v>0.20499999999999999</v>
      </c>
      <c r="J199" s="56">
        <f t="shared" si="23"/>
        <v>1.5</v>
      </c>
      <c r="K199" s="56">
        <f t="shared" si="23"/>
        <v>330.1</v>
      </c>
      <c r="L199" s="56">
        <f t="shared" si="23"/>
        <v>276.3</v>
      </c>
      <c r="M199" s="56">
        <f t="shared" si="23"/>
        <v>60.2</v>
      </c>
      <c r="N199" s="56">
        <f t="shared" si="23"/>
        <v>4.32</v>
      </c>
      <c r="O199" s="120"/>
      <c r="P199" s="36"/>
    </row>
    <row r="200" spans="1:16" s="1" customFormat="1" ht="19.5" customHeight="1" thickBot="1" x14ac:dyDescent="0.25">
      <c r="A200" s="182" t="s">
        <v>10</v>
      </c>
      <c r="B200" s="183"/>
      <c r="C200" s="183"/>
      <c r="D200" s="183"/>
      <c r="E200" s="183"/>
      <c r="F200" s="184"/>
      <c r="G200" s="184"/>
      <c r="H200" s="184"/>
      <c r="I200" s="184"/>
      <c r="J200" s="184"/>
      <c r="K200" s="184"/>
      <c r="L200" s="184"/>
      <c r="M200" s="184"/>
      <c r="N200" s="184"/>
      <c r="O200" s="183"/>
      <c r="P200" s="185"/>
    </row>
    <row r="201" spans="1:16" s="32" customFormat="1" ht="45.75" customHeight="1" thickBot="1" x14ac:dyDescent="0.25">
      <c r="A201" s="101" t="s">
        <v>368</v>
      </c>
      <c r="B201" s="2" t="s">
        <v>65</v>
      </c>
      <c r="C201" s="144" t="s">
        <v>228</v>
      </c>
      <c r="D201" s="2" t="s">
        <v>280</v>
      </c>
      <c r="E201" s="142" t="s">
        <v>377</v>
      </c>
      <c r="F201" s="2" t="s">
        <v>223</v>
      </c>
      <c r="G201" s="108">
        <v>0.05</v>
      </c>
      <c r="H201" s="53">
        <v>58</v>
      </c>
      <c r="I201" s="108">
        <v>0.15</v>
      </c>
      <c r="J201" s="53">
        <v>5.0999999999999996</v>
      </c>
      <c r="K201" s="108">
        <v>20</v>
      </c>
      <c r="L201" s="53">
        <v>22</v>
      </c>
      <c r="M201" s="108">
        <v>15</v>
      </c>
      <c r="N201" s="53">
        <v>0.8</v>
      </c>
      <c r="O201" s="150" t="s">
        <v>190</v>
      </c>
      <c r="P201" s="15" t="s">
        <v>150</v>
      </c>
    </row>
    <row r="202" spans="1:16" ht="30.75" thickBot="1" x14ac:dyDescent="0.25">
      <c r="A202" s="101" t="s">
        <v>201</v>
      </c>
      <c r="B202" s="2" t="s">
        <v>224</v>
      </c>
      <c r="C202" s="2" t="s">
        <v>304</v>
      </c>
      <c r="D202" s="2" t="s">
        <v>378</v>
      </c>
      <c r="E202" s="2" t="s">
        <v>379</v>
      </c>
      <c r="F202" s="2" t="s">
        <v>380</v>
      </c>
      <c r="G202" s="72">
        <v>0.09</v>
      </c>
      <c r="H202" s="73">
        <v>7.6</v>
      </c>
      <c r="I202" s="53">
        <v>0.18</v>
      </c>
      <c r="J202" s="53">
        <v>0.23</v>
      </c>
      <c r="K202" s="53">
        <v>34.9</v>
      </c>
      <c r="L202" s="53">
        <v>77.2</v>
      </c>
      <c r="M202" s="21">
        <v>26.74</v>
      </c>
      <c r="N202" s="74">
        <v>0.9</v>
      </c>
      <c r="O202" s="15" t="s">
        <v>163</v>
      </c>
      <c r="P202" s="15" t="s">
        <v>149</v>
      </c>
    </row>
    <row r="203" spans="1:16" ht="30.75" thickBot="1" x14ac:dyDescent="0.25">
      <c r="A203" s="101" t="s">
        <v>271</v>
      </c>
      <c r="B203" s="2" t="s">
        <v>65</v>
      </c>
      <c r="C203" s="144" t="s">
        <v>365</v>
      </c>
      <c r="D203" s="2" t="s">
        <v>123</v>
      </c>
      <c r="E203" s="142" t="s">
        <v>460</v>
      </c>
      <c r="F203" s="2" t="s">
        <v>457</v>
      </c>
      <c r="G203" s="108">
        <v>18.55</v>
      </c>
      <c r="H203" s="53">
        <v>16.8</v>
      </c>
      <c r="I203" s="108">
        <v>2.4</v>
      </c>
      <c r="J203" s="53">
        <v>0.8</v>
      </c>
      <c r="K203" s="108">
        <v>35.700000000000003</v>
      </c>
      <c r="L203" s="53">
        <v>16.100000000000001</v>
      </c>
      <c r="M203" s="108">
        <v>10</v>
      </c>
      <c r="N203" s="53">
        <v>0.55000000000000004</v>
      </c>
      <c r="O203" s="15" t="s">
        <v>160</v>
      </c>
      <c r="P203" s="15" t="s">
        <v>149</v>
      </c>
    </row>
    <row r="204" spans="1:16" ht="18.75" customHeight="1" thickBot="1" x14ac:dyDescent="0.25">
      <c r="A204" s="101" t="s">
        <v>55</v>
      </c>
      <c r="B204" s="2" t="s">
        <v>98</v>
      </c>
      <c r="C204" s="2" t="s">
        <v>383</v>
      </c>
      <c r="D204" s="2" t="s">
        <v>258</v>
      </c>
      <c r="E204" s="2" t="s">
        <v>384</v>
      </c>
      <c r="F204" s="2" t="s">
        <v>385</v>
      </c>
      <c r="G204" s="72">
        <v>0.13</v>
      </c>
      <c r="H204" s="53">
        <v>0.9</v>
      </c>
      <c r="I204" s="53">
        <v>0</v>
      </c>
      <c r="J204" s="53">
        <v>0.28000000000000003</v>
      </c>
      <c r="K204" s="53">
        <v>96.8</v>
      </c>
      <c r="L204" s="53">
        <v>174.6</v>
      </c>
      <c r="M204" s="53">
        <v>84.9</v>
      </c>
      <c r="N204" s="63">
        <v>2.8</v>
      </c>
      <c r="O204" s="35" t="s">
        <v>276</v>
      </c>
      <c r="P204" s="35" t="s">
        <v>33</v>
      </c>
    </row>
    <row r="205" spans="1:16" ht="42" customHeight="1" thickBot="1" x14ac:dyDescent="0.25">
      <c r="A205" s="101" t="s">
        <v>458</v>
      </c>
      <c r="B205" s="2" t="s">
        <v>39</v>
      </c>
      <c r="C205" s="2" t="s">
        <v>251</v>
      </c>
      <c r="D205" s="2" t="s">
        <v>69</v>
      </c>
      <c r="E205" s="2" t="s">
        <v>252</v>
      </c>
      <c r="F205" s="144" t="s">
        <v>459</v>
      </c>
      <c r="G205" s="21">
        <v>0.01</v>
      </c>
      <c r="H205" s="21">
        <v>13</v>
      </c>
      <c r="I205" s="53">
        <v>0</v>
      </c>
      <c r="J205" s="53">
        <v>0.1</v>
      </c>
      <c r="K205" s="21">
        <v>8</v>
      </c>
      <c r="L205" s="21">
        <v>5</v>
      </c>
      <c r="M205" s="21">
        <v>3</v>
      </c>
      <c r="N205" s="21">
        <v>0</v>
      </c>
      <c r="O205" s="161" t="s">
        <v>346</v>
      </c>
      <c r="P205" s="44" t="s">
        <v>347</v>
      </c>
    </row>
    <row r="206" spans="1:16" ht="33" customHeight="1" thickBot="1" x14ac:dyDescent="0.25">
      <c r="A206" s="101" t="s">
        <v>60</v>
      </c>
      <c r="B206" s="2" t="s">
        <v>51</v>
      </c>
      <c r="C206" s="2" t="s">
        <v>61</v>
      </c>
      <c r="D206" s="2" t="s">
        <v>40</v>
      </c>
      <c r="E206" s="2" t="s">
        <v>330</v>
      </c>
      <c r="F206" s="2" t="s">
        <v>62</v>
      </c>
      <c r="G206" s="53">
        <v>7.0000000000000007E-2</v>
      </c>
      <c r="H206" s="53">
        <v>0</v>
      </c>
      <c r="I206" s="53">
        <v>0</v>
      </c>
      <c r="J206" s="53">
        <v>0</v>
      </c>
      <c r="K206" s="53">
        <v>65.2</v>
      </c>
      <c r="L206" s="53">
        <v>30.03</v>
      </c>
      <c r="M206" s="53">
        <v>0</v>
      </c>
      <c r="N206" s="53">
        <v>7.0000000000000007E-2</v>
      </c>
      <c r="O206" s="35" t="s">
        <v>174</v>
      </c>
      <c r="P206" s="45"/>
    </row>
    <row r="207" spans="1:16" ht="20.25" customHeight="1" thickBot="1" x14ac:dyDescent="0.25">
      <c r="A207" s="57" t="s">
        <v>175</v>
      </c>
      <c r="B207" s="39" t="s">
        <v>331</v>
      </c>
      <c r="C207" s="28">
        <f>C201+C202+C203+C205+C206+C204</f>
        <v>31.5</v>
      </c>
      <c r="D207" s="25">
        <f>D201+D202+D203+D205+D206+D204</f>
        <v>35.44</v>
      </c>
      <c r="E207" s="25">
        <f>E201+E202+E203+E205+E206+E204</f>
        <v>134.07999999999998</v>
      </c>
      <c r="F207" s="25">
        <f>F201+F202+F203+F205+F206+F204</f>
        <v>971.35</v>
      </c>
      <c r="G207" s="56">
        <f t="shared" ref="G207:N207" si="24">SUM(G201:G206)</f>
        <v>18.900000000000002</v>
      </c>
      <c r="H207" s="56">
        <f t="shared" si="24"/>
        <v>96.3</v>
      </c>
      <c r="I207" s="56">
        <f t="shared" si="24"/>
        <v>2.73</v>
      </c>
      <c r="J207" s="56">
        <f t="shared" si="24"/>
        <v>6.51</v>
      </c>
      <c r="K207" s="56">
        <f t="shared" si="24"/>
        <v>260.59999999999997</v>
      </c>
      <c r="L207" s="56">
        <f t="shared" si="24"/>
        <v>324.92999999999995</v>
      </c>
      <c r="M207" s="56">
        <f t="shared" si="24"/>
        <v>139.63999999999999</v>
      </c>
      <c r="N207" s="56">
        <f t="shared" si="24"/>
        <v>5.12</v>
      </c>
      <c r="O207" s="88"/>
      <c r="P207" s="92"/>
    </row>
    <row r="208" spans="1:16" ht="20.25" customHeight="1" thickBot="1" x14ac:dyDescent="0.3">
      <c r="A208" s="178" t="s">
        <v>11</v>
      </c>
      <c r="B208" s="179"/>
      <c r="C208" s="179"/>
      <c r="D208" s="179"/>
      <c r="E208" s="179"/>
      <c r="F208" s="180"/>
      <c r="G208" s="180"/>
      <c r="H208" s="180"/>
      <c r="I208" s="180"/>
      <c r="J208" s="180"/>
      <c r="K208" s="180"/>
      <c r="L208" s="180"/>
      <c r="M208" s="180"/>
      <c r="N208" s="180"/>
      <c r="O208" s="179"/>
      <c r="P208" s="181"/>
    </row>
    <row r="209" spans="1:16" s="43" customFormat="1" ht="20.25" customHeight="1" thickBot="1" x14ac:dyDescent="0.25">
      <c r="A209" s="60" t="s">
        <v>35</v>
      </c>
      <c r="B209" s="2" t="s">
        <v>65</v>
      </c>
      <c r="C209" s="2" t="s">
        <v>299</v>
      </c>
      <c r="D209" s="2" t="s">
        <v>283</v>
      </c>
      <c r="E209" s="2" t="s">
        <v>229</v>
      </c>
      <c r="F209" s="2" t="s">
        <v>387</v>
      </c>
      <c r="G209" s="79">
        <v>0.09</v>
      </c>
      <c r="H209" s="80">
        <v>0.05</v>
      </c>
      <c r="I209" s="53">
        <v>0.26</v>
      </c>
      <c r="J209" s="53">
        <v>0.13</v>
      </c>
      <c r="K209" s="67">
        <v>20.2</v>
      </c>
      <c r="L209" s="53">
        <v>51.6</v>
      </c>
      <c r="M209" s="79">
        <v>13.4</v>
      </c>
      <c r="N209" s="80">
        <v>1.24</v>
      </c>
      <c r="O209" s="15" t="s">
        <v>164</v>
      </c>
      <c r="P209" s="15" t="s">
        <v>150</v>
      </c>
    </row>
    <row r="210" spans="1:16" ht="20.25" customHeight="1" thickBot="1" x14ac:dyDescent="0.25">
      <c r="A210" s="60" t="s">
        <v>222</v>
      </c>
      <c r="B210" s="2" t="s">
        <v>39</v>
      </c>
      <c r="C210" s="2" t="s">
        <v>93</v>
      </c>
      <c r="D210" s="2" t="s">
        <v>122</v>
      </c>
      <c r="E210" s="2" t="s">
        <v>198</v>
      </c>
      <c r="F210" s="2" t="s">
        <v>223</v>
      </c>
      <c r="G210" s="53">
        <v>0.04</v>
      </c>
      <c r="H210" s="53">
        <v>1.3</v>
      </c>
      <c r="I210" s="53">
        <v>0.02</v>
      </c>
      <c r="J210" s="53">
        <v>0.1</v>
      </c>
      <c r="K210" s="53">
        <v>120</v>
      </c>
      <c r="L210" s="53">
        <v>90</v>
      </c>
      <c r="M210" s="53">
        <v>14</v>
      </c>
      <c r="N210" s="53">
        <v>0.1</v>
      </c>
      <c r="O210" s="35" t="s">
        <v>174</v>
      </c>
      <c r="P210" s="45"/>
    </row>
    <row r="211" spans="1:16" ht="18.75" customHeight="1" thickBot="1" x14ac:dyDescent="0.25">
      <c r="A211" s="6" t="s">
        <v>9</v>
      </c>
      <c r="B211" s="39" t="s">
        <v>226</v>
      </c>
      <c r="C211" s="30">
        <f>C209+C210</f>
        <v>11.899999999999999</v>
      </c>
      <c r="D211" s="31">
        <f>D209+D210</f>
        <v>11.9</v>
      </c>
      <c r="E211" s="31">
        <f>E209+E210</f>
        <v>61.4</v>
      </c>
      <c r="F211" s="31">
        <f>F209+F210</f>
        <v>353</v>
      </c>
      <c r="G211" s="56">
        <f t="shared" ref="G211:N211" si="25">SUM(G209:G210)</f>
        <v>0.13</v>
      </c>
      <c r="H211" s="56">
        <f t="shared" si="25"/>
        <v>1.35</v>
      </c>
      <c r="I211" s="56">
        <f t="shared" si="25"/>
        <v>0.28000000000000003</v>
      </c>
      <c r="J211" s="56">
        <f t="shared" si="25"/>
        <v>0.23</v>
      </c>
      <c r="K211" s="56">
        <f t="shared" si="25"/>
        <v>140.19999999999999</v>
      </c>
      <c r="L211" s="56">
        <f t="shared" si="25"/>
        <v>141.6</v>
      </c>
      <c r="M211" s="56">
        <f t="shared" si="25"/>
        <v>27.4</v>
      </c>
      <c r="N211" s="56">
        <f t="shared" si="25"/>
        <v>1.34</v>
      </c>
      <c r="O211" s="14"/>
      <c r="P211" s="33"/>
    </row>
    <row r="212" spans="1:16" s="1" customFormat="1" ht="21.75" customHeight="1" thickBot="1" x14ac:dyDescent="0.25">
      <c r="A212" s="128" t="s">
        <v>12</v>
      </c>
      <c r="B212" s="56" t="s">
        <v>461</v>
      </c>
      <c r="C212" s="124">
        <f>C199+C207+C211</f>
        <v>65.599999999999994</v>
      </c>
      <c r="D212" s="123">
        <f>D199+D207+D211</f>
        <v>67.539999999999992</v>
      </c>
      <c r="E212" s="123">
        <f>E199+E207+E211</f>
        <v>273.27999999999997</v>
      </c>
      <c r="F212" s="123">
        <f>F199+F207+F211</f>
        <v>1912.85</v>
      </c>
      <c r="G212" s="2"/>
      <c r="H212" s="2"/>
      <c r="I212" s="2"/>
      <c r="J212" s="2"/>
      <c r="K212" s="2"/>
      <c r="L212" s="2"/>
      <c r="M212" s="2"/>
      <c r="N212" s="2"/>
      <c r="O212" s="122"/>
      <c r="P212" s="17"/>
    </row>
    <row r="213" spans="1:16" s="29" customFormat="1" ht="16.5" customHeight="1" thickBot="1" x14ac:dyDescent="0.25">
      <c r="A213" s="261" t="s">
        <v>255</v>
      </c>
      <c r="B213" s="262"/>
      <c r="C213" s="262"/>
      <c r="D213" s="262"/>
      <c r="E213" s="262"/>
      <c r="F213" s="243"/>
      <c r="G213" s="243"/>
      <c r="H213" s="243"/>
      <c r="I213" s="243"/>
      <c r="J213" s="243"/>
      <c r="K213" s="243"/>
      <c r="L213" s="243"/>
      <c r="M213" s="243"/>
      <c r="N213" s="243"/>
      <c r="O213" s="262"/>
      <c r="P213" s="263"/>
    </row>
    <row r="214" spans="1:16" s="32" customFormat="1" ht="15.75" thickBot="1" x14ac:dyDescent="0.3">
      <c r="A214" s="190" t="s">
        <v>1</v>
      </c>
      <c r="B214" s="192" t="s">
        <v>14</v>
      </c>
      <c r="C214" s="249" t="s">
        <v>2</v>
      </c>
      <c r="D214" s="250"/>
      <c r="E214" s="251"/>
      <c r="F214" s="259" t="s">
        <v>20</v>
      </c>
      <c r="G214" s="170" t="s">
        <v>124</v>
      </c>
      <c r="H214" s="170"/>
      <c r="I214" s="170"/>
      <c r="J214" s="170"/>
      <c r="K214" s="171" t="s">
        <v>125</v>
      </c>
      <c r="L214" s="172"/>
      <c r="M214" s="172"/>
      <c r="N214" s="173"/>
      <c r="O214" s="196" t="s">
        <v>148</v>
      </c>
      <c r="P214" s="264" t="s">
        <v>153</v>
      </c>
    </row>
    <row r="215" spans="1:16" ht="45.75" customHeight="1" thickBot="1" x14ac:dyDescent="0.25">
      <c r="A215" s="191"/>
      <c r="B215" s="193"/>
      <c r="C215" s="19" t="s">
        <v>5</v>
      </c>
      <c r="D215" s="19" t="s">
        <v>6</v>
      </c>
      <c r="E215" s="19" t="s">
        <v>7</v>
      </c>
      <c r="F215" s="260"/>
      <c r="G215" s="71" t="s">
        <v>126</v>
      </c>
      <c r="H215" s="71" t="s">
        <v>127</v>
      </c>
      <c r="I215" s="71" t="s">
        <v>128</v>
      </c>
      <c r="J215" s="71" t="s">
        <v>129</v>
      </c>
      <c r="K215" s="71" t="s">
        <v>130</v>
      </c>
      <c r="L215" s="71" t="s">
        <v>131</v>
      </c>
      <c r="M215" s="71" t="s">
        <v>132</v>
      </c>
      <c r="N215" s="71" t="s">
        <v>133</v>
      </c>
      <c r="O215" s="197"/>
      <c r="P215" s="265"/>
    </row>
    <row r="216" spans="1:16" ht="17.25" customHeight="1" thickBot="1" x14ac:dyDescent="0.25">
      <c r="A216" s="182" t="s">
        <v>8</v>
      </c>
      <c r="B216" s="183"/>
      <c r="C216" s="183"/>
      <c r="D216" s="183"/>
      <c r="E216" s="183"/>
      <c r="F216" s="184"/>
      <c r="G216" s="184"/>
      <c r="H216" s="184"/>
      <c r="I216" s="184"/>
      <c r="J216" s="184"/>
      <c r="K216" s="184"/>
      <c r="L216" s="184"/>
      <c r="M216" s="184"/>
      <c r="N216" s="184"/>
      <c r="O216" s="183"/>
      <c r="P216" s="185"/>
    </row>
    <row r="217" spans="1:16" ht="22.5" customHeight="1" thickBot="1" x14ac:dyDescent="0.25">
      <c r="A217" s="60" t="s">
        <v>79</v>
      </c>
      <c r="B217" s="2" t="s">
        <v>80</v>
      </c>
      <c r="C217" s="2" t="s">
        <v>81</v>
      </c>
      <c r="D217" s="2" t="s">
        <v>82</v>
      </c>
      <c r="E217" s="2" t="s">
        <v>83</v>
      </c>
      <c r="F217" s="2" t="s">
        <v>84</v>
      </c>
      <c r="G217" s="53">
        <v>0.03</v>
      </c>
      <c r="H217" s="53">
        <v>11</v>
      </c>
      <c r="I217" s="53">
        <v>0.04</v>
      </c>
      <c r="J217" s="53">
        <v>0.55000000000000004</v>
      </c>
      <c r="K217" s="53">
        <v>11</v>
      </c>
      <c r="L217" s="53">
        <v>19.2</v>
      </c>
      <c r="M217" s="53">
        <v>6.8</v>
      </c>
      <c r="N217" s="53">
        <v>0.4</v>
      </c>
      <c r="O217" s="15" t="s">
        <v>157</v>
      </c>
      <c r="P217" s="15" t="s">
        <v>149</v>
      </c>
    </row>
    <row r="218" spans="1:16" ht="22.5" customHeight="1" thickBot="1" x14ac:dyDescent="0.25">
      <c r="A218" s="101" t="s">
        <v>298</v>
      </c>
      <c r="B218" s="2" t="s">
        <v>301</v>
      </c>
      <c r="C218" s="2" t="s">
        <v>390</v>
      </c>
      <c r="D218" s="2" t="s">
        <v>218</v>
      </c>
      <c r="E218" s="2" t="s">
        <v>466</v>
      </c>
      <c r="F218" s="2" t="s">
        <v>467</v>
      </c>
      <c r="G218" s="53">
        <v>0.05</v>
      </c>
      <c r="H218" s="53">
        <v>1.3</v>
      </c>
      <c r="I218" s="53">
        <v>0.05</v>
      </c>
      <c r="J218" s="53">
        <v>0.6</v>
      </c>
      <c r="K218" s="53">
        <v>141</v>
      </c>
      <c r="L218" s="53">
        <v>140</v>
      </c>
      <c r="M218" s="53">
        <v>30.4</v>
      </c>
      <c r="N218" s="53">
        <v>1.3</v>
      </c>
      <c r="O218" s="35" t="s">
        <v>250</v>
      </c>
      <c r="P218" s="15" t="s">
        <v>150</v>
      </c>
    </row>
    <row r="219" spans="1:16" ht="22.5" customHeight="1" thickBot="1" x14ac:dyDescent="0.25">
      <c r="A219" s="60" t="s">
        <v>72</v>
      </c>
      <c r="B219" s="53" t="s">
        <v>39</v>
      </c>
      <c r="C219" s="53" t="s">
        <v>52</v>
      </c>
      <c r="D219" s="53" t="s">
        <v>185</v>
      </c>
      <c r="E219" s="53">
        <v>5.6</v>
      </c>
      <c r="F219" s="21">
        <v>24</v>
      </c>
      <c r="G219" s="53">
        <v>0</v>
      </c>
      <c r="H219" s="53">
        <v>1</v>
      </c>
      <c r="I219" s="53">
        <v>0.01</v>
      </c>
      <c r="J219" s="53">
        <v>0</v>
      </c>
      <c r="K219" s="53">
        <v>61</v>
      </c>
      <c r="L219" s="53">
        <v>45</v>
      </c>
      <c r="M219" s="53">
        <v>7</v>
      </c>
      <c r="N219" s="63">
        <v>1</v>
      </c>
      <c r="O219" s="35" t="s">
        <v>179</v>
      </c>
      <c r="P219" s="35" t="s">
        <v>177</v>
      </c>
    </row>
    <row r="220" spans="1:16" ht="22.5" customHeight="1" thickBot="1" x14ac:dyDescent="0.25">
      <c r="A220" s="60" t="s">
        <v>73</v>
      </c>
      <c r="B220" s="2" t="s">
        <v>50</v>
      </c>
      <c r="C220" s="2" t="s">
        <v>136</v>
      </c>
      <c r="D220" s="2" t="s">
        <v>195</v>
      </c>
      <c r="E220" s="2" t="s">
        <v>196</v>
      </c>
      <c r="F220" s="21">
        <v>42.3</v>
      </c>
      <c r="G220" s="53">
        <v>0</v>
      </c>
      <c r="H220" s="53">
        <v>30.4</v>
      </c>
      <c r="I220" s="53">
        <v>0</v>
      </c>
      <c r="J220" s="53">
        <v>0.2</v>
      </c>
      <c r="K220" s="53">
        <v>28</v>
      </c>
      <c r="L220" s="53">
        <v>13.6</v>
      </c>
      <c r="M220" s="53">
        <v>8.8000000000000007</v>
      </c>
      <c r="N220" s="63">
        <v>0.1</v>
      </c>
      <c r="O220" s="35" t="s">
        <v>174</v>
      </c>
      <c r="P220" s="35"/>
    </row>
    <row r="221" spans="1:16" ht="22.5" customHeight="1" thickBot="1" x14ac:dyDescent="0.25">
      <c r="A221" s="60" t="s">
        <v>462</v>
      </c>
      <c r="B221" s="2" t="s">
        <v>91</v>
      </c>
      <c r="C221" s="2" t="s">
        <v>227</v>
      </c>
      <c r="D221" s="2" t="s">
        <v>396</v>
      </c>
      <c r="E221" s="2" t="s">
        <v>136</v>
      </c>
      <c r="F221" s="2" t="s">
        <v>463</v>
      </c>
      <c r="G221" s="53">
        <v>0.03</v>
      </c>
      <c r="H221" s="53">
        <v>0</v>
      </c>
      <c r="I221" s="53">
        <v>0.1</v>
      </c>
      <c r="J221" s="53">
        <v>0.2</v>
      </c>
      <c r="K221" s="53">
        <v>22</v>
      </c>
      <c r="L221" s="53">
        <v>77</v>
      </c>
      <c r="M221" s="53">
        <v>5</v>
      </c>
      <c r="N221" s="53">
        <v>1</v>
      </c>
      <c r="O221" s="35" t="s">
        <v>464</v>
      </c>
      <c r="P221" s="35" t="s">
        <v>177</v>
      </c>
    </row>
    <row r="222" spans="1:16" s="1" customFormat="1" ht="20.25" customHeight="1" thickBot="1" x14ac:dyDescent="0.25">
      <c r="A222" s="26" t="s">
        <v>175</v>
      </c>
      <c r="B222" s="39" t="s">
        <v>465</v>
      </c>
      <c r="C222" s="28">
        <f>C217+C218+C219+C220+C221</f>
        <v>18.009999999999998</v>
      </c>
      <c r="D222" s="25">
        <f>D217+D218+D219+D220+D221</f>
        <v>18.86</v>
      </c>
      <c r="E222" s="25">
        <f>E217+E218+E219+E220+E221</f>
        <v>76.679999999999993</v>
      </c>
      <c r="F222" s="25">
        <f>F217+F218+F219+F220+F221</f>
        <v>544</v>
      </c>
      <c r="G222" s="38">
        <f t="shared" ref="G222:N222" si="26">SUM(G217:G221)</f>
        <v>0.11</v>
      </c>
      <c r="H222" s="38">
        <f t="shared" si="26"/>
        <v>43.7</v>
      </c>
      <c r="I222" s="38">
        <f t="shared" si="26"/>
        <v>0.2</v>
      </c>
      <c r="J222" s="38">
        <f t="shared" si="26"/>
        <v>1.5499999999999998</v>
      </c>
      <c r="K222" s="38">
        <f t="shared" si="26"/>
        <v>263</v>
      </c>
      <c r="L222" s="38">
        <f t="shared" si="26"/>
        <v>294.79999999999995</v>
      </c>
      <c r="M222" s="38">
        <f t="shared" si="26"/>
        <v>58</v>
      </c>
      <c r="N222" s="38">
        <f t="shared" si="26"/>
        <v>3.8000000000000003</v>
      </c>
      <c r="O222" s="121"/>
      <c r="P222" s="86"/>
    </row>
    <row r="223" spans="1:16" ht="20.25" customHeight="1" thickBot="1" x14ac:dyDescent="0.3">
      <c r="A223" s="178" t="s">
        <v>10</v>
      </c>
      <c r="B223" s="179"/>
      <c r="C223" s="179"/>
      <c r="D223" s="179"/>
      <c r="E223" s="179"/>
      <c r="F223" s="180"/>
      <c r="G223" s="217"/>
      <c r="H223" s="217"/>
      <c r="I223" s="217"/>
      <c r="J223" s="217"/>
      <c r="K223" s="217"/>
      <c r="L223" s="217"/>
      <c r="M223" s="217"/>
      <c r="N223" s="217"/>
      <c r="O223" s="217"/>
      <c r="P223" s="181"/>
    </row>
    <row r="224" spans="1:16" s="43" customFormat="1" ht="18" customHeight="1" thickBot="1" x14ac:dyDescent="0.25">
      <c r="A224" s="60" t="s">
        <v>107</v>
      </c>
      <c r="B224" s="2" t="s">
        <v>65</v>
      </c>
      <c r="C224" s="2" t="s">
        <v>399</v>
      </c>
      <c r="D224" s="2" t="s">
        <v>234</v>
      </c>
      <c r="E224" s="2" t="s">
        <v>364</v>
      </c>
      <c r="F224" s="2" t="s">
        <v>400</v>
      </c>
      <c r="G224" s="53">
        <v>0.03</v>
      </c>
      <c r="H224" s="53">
        <v>18.2</v>
      </c>
      <c r="I224" s="53">
        <v>0.3</v>
      </c>
      <c r="J224" s="53">
        <v>6.3</v>
      </c>
      <c r="K224" s="53">
        <v>38</v>
      </c>
      <c r="L224" s="53">
        <v>36</v>
      </c>
      <c r="M224" s="53">
        <v>19</v>
      </c>
      <c r="N224" s="53">
        <v>1.3</v>
      </c>
      <c r="O224" s="15" t="s">
        <v>166</v>
      </c>
      <c r="P224" s="15" t="s">
        <v>149</v>
      </c>
    </row>
    <row r="225" spans="1:16" ht="30.75" thickBot="1" x14ac:dyDescent="0.25">
      <c r="A225" s="101" t="s">
        <v>468</v>
      </c>
      <c r="B225" s="2" t="s">
        <v>420</v>
      </c>
      <c r="C225" s="2" t="s">
        <v>476</v>
      </c>
      <c r="D225" s="2" t="s">
        <v>471</v>
      </c>
      <c r="E225" s="2" t="s">
        <v>472</v>
      </c>
      <c r="F225" s="2" t="s">
        <v>473</v>
      </c>
      <c r="G225" s="53">
        <v>3.6999999999999998E-2</v>
      </c>
      <c r="H225" s="53">
        <v>5.2</v>
      </c>
      <c r="I225" s="53">
        <v>0.12</v>
      </c>
      <c r="J225" s="53">
        <v>0.22</v>
      </c>
      <c r="K225" s="53">
        <v>63.1</v>
      </c>
      <c r="L225" s="53">
        <v>50.7</v>
      </c>
      <c r="M225" s="53">
        <v>14.8</v>
      </c>
      <c r="N225" s="53">
        <v>0.9</v>
      </c>
      <c r="O225" s="35" t="s">
        <v>469</v>
      </c>
      <c r="P225" s="35" t="s">
        <v>278</v>
      </c>
    </row>
    <row r="226" spans="1:16" ht="19.5" customHeight="1" thickBot="1" x14ac:dyDescent="0.25">
      <c r="A226" s="101" t="s">
        <v>470</v>
      </c>
      <c r="B226" s="2" t="s">
        <v>65</v>
      </c>
      <c r="C226" s="2" t="s">
        <v>265</v>
      </c>
      <c r="D226" s="2" t="s">
        <v>249</v>
      </c>
      <c r="E226" s="2" t="s">
        <v>474</v>
      </c>
      <c r="F226" s="2" t="s">
        <v>475</v>
      </c>
      <c r="G226" s="53">
        <v>0.3</v>
      </c>
      <c r="H226" s="53">
        <v>34</v>
      </c>
      <c r="I226" s="53">
        <v>8</v>
      </c>
      <c r="J226" s="53">
        <v>5.8</v>
      </c>
      <c r="K226" s="53">
        <v>12</v>
      </c>
      <c r="L226" s="53">
        <v>312</v>
      </c>
      <c r="M226" s="53">
        <v>20</v>
      </c>
      <c r="N226" s="53">
        <v>8</v>
      </c>
      <c r="O226" s="155" t="s">
        <v>525</v>
      </c>
      <c r="P226" s="35" t="s">
        <v>278</v>
      </c>
    </row>
    <row r="227" spans="1:16" ht="24" customHeight="1" thickBot="1" x14ac:dyDescent="0.25">
      <c r="A227" s="101" t="s">
        <v>112</v>
      </c>
      <c r="B227" s="2" t="s">
        <v>98</v>
      </c>
      <c r="C227" s="2" t="s">
        <v>323</v>
      </c>
      <c r="D227" s="2" t="s">
        <v>286</v>
      </c>
      <c r="E227" s="2" t="s">
        <v>324</v>
      </c>
      <c r="F227" s="2" t="s">
        <v>325</v>
      </c>
      <c r="G227" s="53">
        <v>0.04</v>
      </c>
      <c r="H227" s="53">
        <v>0</v>
      </c>
      <c r="I227" s="53">
        <v>0.04</v>
      </c>
      <c r="J227" s="53">
        <v>0.36</v>
      </c>
      <c r="K227" s="53">
        <v>13.07</v>
      </c>
      <c r="L227" s="53">
        <v>93.6</v>
      </c>
      <c r="M227" s="53">
        <v>31.07</v>
      </c>
      <c r="N227" s="53">
        <v>0.72</v>
      </c>
      <c r="O227" s="35" t="s">
        <v>275</v>
      </c>
      <c r="P227" s="35" t="s">
        <v>33</v>
      </c>
    </row>
    <row r="228" spans="1:16" ht="19.5" customHeight="1" thickBot="1" x14ac:dyDescent="0.25">
      <c r="A228" s="60" t="s">
        <v>109</v>
      </c>
      <c r="B228" s="2" t="s">
        <v>39</v>
      </c>
      <c r="C228" s="2" t="s">
        <v>40</v>
      </c>
      <c r="D228" s="2" t="s">
        <v>41</v>
      </c>
      <c r="E228" s="2" t="s">
        <v>42</v>
      </c>
      <c r="F228" s="2" t="s">
        <v>43</v>
      </c>
      <c r="G228" s="53">
        <v>0</v>
      </c>
      <c r="H228" s="53">
        <v>0</v>
      </c>
      <c r="I228" s="53">
        <v>0</v>
      </c>
      <c r="J228" s="53">
        <v>0</v>
      </c>
      <c r="K228" s="53">
        <v>5</v>
      </c>
      <c r="L228" s="53">
        <v>8</v>
      </c>
      <c r="M228" s="53">
        <v>4</v>
      </c>
      <c r="N228" s="53">
        <v>1</v>
      </c>
      <c r="O228" s="35" t="s">
        <v>270</v>
      </c>
      <c r="P228" s="35" t="s">
        <v>177</v>
      </c>
    </row>
    <row r="229" spans="1:16" ht="34.5" customHeight="1" thickBot="1" x14ac:dyDescent="0.25">
      <c r="A229" s="101" t="s">
        <v>60</v>
      </c>
      <c r="B229" s="2" t="s">
        <v>51</v>
      </c>
      <c r="C229" s="2" t="s">
        <v>61</v>
      </c>
      <c r="D229" s="2" t="s">
        <v>40</v>
      </c>
      <c r="E229" s="2" t="s">
        <v>330</v>
      </c>
      <c r="F229" s="2" t="s">
        <v>62</v>
      </c>
      <c r="G229" s="53">
        <v>7.0000000000000007E-2</v>
      </c>
      <c r="H229" s="53">
        <v>0</v>
      </c>
      <c r="I229" s="53">
        <v>0</v>
      </c>
      <c r="J229" s="53">
        <v>0</v>
      </c>
      <c r="K229" s="53">
        <v>65.2</v>
      </c>
      <c r="L229" s="53">
        <v>30.03</v>
      </c>
      <c r="M229" s="53">
        <v>0</v>
      </c>
      <c r="N229" s="53">
        <v>7.0000000000000007E-2</v>
      </c>
      <c r="O229" s="35" t="s">
        <v>174</v>
      </c>
      <c r="P229" s="45"/>
    </row>
    <row r="230" spans="1:16" ht="20.25" customHeight="1" thickBot="1" x14ac:dyDescent="0.25">
      <c r="A230" s="50" t="s">
        <v>175</v>
      </c>
      <c r="B230" s="56" t="s">
        <v>331</v>
      </c>
      <c r="C230" s="38">
        <f>C224+C225+C226+C227+C228+C229</f>
        <v>31.529999999999998</v>
      </c>
      <c r="D230" s="38">
        <f>D224+D225+D226+D227+D228+D229</f>
        <v>33.989999999999995</v>
      </c>
      <c r="E230" s="38">
        <f>E224+E225+E226+E227+E228+E229</f>
        <v>140.9</v>
      </c>
      <c r="F230" s="107">
        <f>F224+F225+F226+F227+F228+F229</f>
        <v>995.90000000000009</v>
      </c>
      <c r="G230" s="82">
        <f>SUM(G224:G229)</f>
        <v>0.47699999999999998</v>
      </c>
      <c r="H230" s="83">
        <f>SUM(H224:H229)</f>
        <v>57.4</v>
      </c>
      <c r="I230" s="83">
        <f>SUM(I224:I229)</f>
        <v>8.4599999999999991</v>
      </c>
      <c r="J230" s="83">
        <f>SUM(J224:J229)</f>
        <v>12.68</v>
      </c>
      <c r="K230" s="83">
        <f>SUM(K224:K229)</f>
        <v>196.37</v>
      </c>
      <c r="L230" s="83" t="s">
        <v>139</v>
      </c>
      <c r="M230" s="83" t="s">
        <v>140</v>
      </c>
      <c r="N230" s="84">
        <f>SUM(N224:N229)</f>
        <v>11.99</v>
      </c>
      <c r="O230" s="89" t="s">
        <v>22</v>
      </c>
      <c r="P230" s="89" t="s">
        <v>23</v>
      </c>
    </row>
    <row r="231" spans="1:16" ht="15.75" thickBot="1" x14ac:dyDescent="0.3">
      <c r="A231" s="178" t="s">
        <v>11</v>
      </c>
      <c r="B231" s="179"/>
      <c r="C231" s="179"/>
      <c r="D231" s="179"/>
      <c r="E231" s="179"/>
      <c r="F231" s="180"/>
      <c r="G231" s="208"/>
      <c r="H231" s="208"/>
      <c r="I231" s="208"/>
      <c r="J231" s="208"/>
      <c r="K231" s="208"/>
      <c r="L231" s="208"/>
      <c r="M231" s="208"/>
      <c r="N231" s="208"/>
      <c r="O231" s="208"/>
      <c r="P231" s="215"/>
    </row>
    <row r="232" spans="1:16" s="43" customFormat="1" ht="19.5" customHeight="1" thickBot="1" x14ac:dyDescent="0.25">
      <c r="A232" s="156" t="s">
        <v>425</v>
      </c>
      <c r="B232" s="2" t="s">
        <v>65</v>
      </c>
      <c r="C232" s="2" t="s">
        <v>426</v>
      </c>
      <c r="D232" s="2" t="s">
        <v>332</v>
      </c>
      <c r="E232" s="2" t="s">
        <v>190</v>
      </c>
      <c r="F232" s="2" t="s">
        <v>427</v>
      </c>
      <c r="G232" s="53">
        <v>0.16</v>
      </c>
      <c r="H232" s="53">
        <v>0</v>
      </c>
      <c r="I232" s="53">
        <v>0</v>
      </c>
      <c r="J232" s="53">
        <v>0.8</v>
      </c>
      <c r="K232" s="53">
        <v>58</v>
      </c>
      <c r="L232" s="53">
        <v>88</v>
      </c>
      <c r="M232" s="53">
        <v>14</v>
      </c>
      <c r="N232" s="53">
        <v>1</v>
      </c>
      <c r="O232" s="35" t="s">
        <v>428</v>
      </c>
      <c r="P232" s="15" t="s">
        <v>150</v>
      </c>
    </row>
    <row r="233" spans="1:16" ht="19.5" customHeight="1" thickBot="1" x14ac:dyDescent="0.25">
      <c r="A233" s="60" t="s">
        <v>68</v>
      </c>
      <c r="B233" s="2" t="s">
        <v>39</v>
      </c>
      <c r="C233" s="2" t="s">
        <v>53</v>
      </c>
      <c r="D233" s="2" t="s">
        <v>69</v>
      </c>
      <c r="E233" s="2" t="s">
        <v>70</v>
      </c>
      <c r="F233" s="2" t="s">
        <v>29</v>
      </c>
      <c r="G233" s="53">
        <v>0.02</v>
      </c>
      <c r="H233" s="53">
        <v>4</v>
      </c>
      <c r="I233" s="53">
        <v>0</v>
      </c>
      <c r="J233" s="53">
        <v>0</v>
      </c>
      <c r="K233" s="53">
        <v>14</v>
      </c>
      <c r="L233" s="53">
        <v>14</v>
      </c>
      <c r="M233" s="53">
        <v>8</v>
      </c>
      <c r="N233" s="53">
        <v>2.8</v>
      </c>
      <c r="O233" s="35" t="s">
        <v>176</v>
      </c>
      <c r="P233" s="35" t="s">
        <v>177</v>
      </c>
    </row>
    <row r="234" spans="1:16" ht="20.25" customHeight="1" thickBot="1" x14ac:dyDescent="0.25">
      <c r="A234" s="26" t="s">
        <v>175</v>
      </c>
      <c r="B234" s="97">
        <v>300</v>
      </c>
      <c r="C234" s="28">
        <f>C232+C233</f>
        <v>11.7</v>
      </c>
      <c r="D234" s="25">
        <f>D232+D233</f>
        <v>11.85</v>
      </c>
      <c r="E234" s="25">
        <f>E232+E233</f>
        <v>50.4</v>
      </c>
      <c r="F234" s="37">
        <f>F232+F233</f>
        <v>352.5</v>
      </c>
      <c r="G234" s="38">
        <f t="shared" ref="G234:N234" si="27">SUM(G232:G233)</f>
        <v>0.18</v>
      </c>
      <c r="H234" s="38">
        <f t="shared" si="27"/>
        <v>4</v>
      </c>
      <c r="I234" s="38">
        <f t="shared" si="27"/>
        <v>0</v>
      </c>
      <c r="J234" s="38">
        <f t="shared" si="27"/>
        <v>0.8</v>
      </c>
      <c r="K234" s="38">
        <f t="shared" si="27"/>
        <v>72</v>
      </c>
      <c r="L234" s="38">
        <f t="shared" si="27"/>
        <v>102</v>
      </c>
      <c r="M234" s="38">
        <f t="shared" si="27"/>
        <v>22</v>
      </c>
      <c r="N234" s="38">
        <f t="shared" si="27"/>
        <v>3.8</v>
      </c>
      <c r="O234" s="87"/>
      <c r="P234" s="91"/>
    </row>
    <row r="235" spans="1:16" s="1" customFormat="1" ht="19.5" customHeight="1" thickBot="1" x14ac:dyDescent="0.25">
      <c r="A235" s="125" t="s">
        <v>178</v>
      </c>
      <c r="B235" s="56" t="s">
        <v>477</v>
      </c>
      <c r="C235" s="124">
        <f>C222+C230+C234</f>
        <v>61.239999999999995</v>
      </c>
      <c r="D235" s="123">
        <f>D222+D230+D234</f>
        <v>64.699999999999989</v>
      </c>
      <c r="E235" s="124">
        <f>E222+E230+E234</f>
        <v>267.97999999999996</v>
      </c>
      <c r="F235" s="123">
        <f>F222+F230+F234</f>
        <v>1892.4</v>
      </c>
      <c r="G235" s="38"/>
      <c r="H235" s="38"/>
      <c r="I235" s="38"/>
      <c r="J235" s="38"/>
      <c r="K235" s="38"/>
      <c r="L235" s="38"/>
      <c r="M235" s="38"/>
      <c r="N235" s="38"/>
      <c r="O235" s="121"/>
      <c r="P235" s="86"/>
    </row>
    <row r="236" spans="1:16" ht="15.75" thickBot="1" x14ac:dyDescent="0.3"/>
    <row r="237" spans="1:16" ht="15.75" thickBot="1" x14ac:dyDescent="0.3">
      <c r="A237" s="60" t="s">
        <v>24</v>
      </c>
      <c r="B237" s="2"/>
      <c r="C237" s="8" t="s">
        <v>25</v>
      </c>
      <c r="D237" s="8" t="s">
        <v>26</v>
      </c>
      <c r="E237" s="8" t="s">
        <v>27</v>
      </c>
      <c r="F237" s="8" t="s">
        <v>28</v>
      </c>
      <c r="G237" s="134"/>
      <c r="H237" s="134"/>
      <c r="I237" s="134"/>
      <c r="J237" s="134"/>
      <c r="K237" s="134"/>
      <c r="L237" s="134"/>
      <c r="M237" s="134"/>
      <c r="N237" s="134"/>
    </row>
    <row r="238" spans="1:16" ht="15.75" thickBot="1" x14ac:dyDescent="0.3">
      <c r="A238" s="60" t="s">
        <v>113</v>
      </c>
      <c r="B238" s="2"/>
      <c r="C238" s="2" t="s">
        <v>479</v>
      </c>
      <c r="D238" s="2" t="s">
        <v>480</v>
      </c>
      <c r="E238" s="2" t="s">
        <v>481</v>
      </c>
      <c r="F238" s="2" t="s">
        <v>482</v>
      </c>
      <c r="G238" s="134"/>
      <c r="H238" s="134"/>
      <c r="I238" s="134"/>
      <c r="J238" s="134"/>
      <c r="K238" s="134"/>
      <c r="L238" s="134"/>
      <c r="M238" s="134"/>
      <c r="N238" s="134"/>
    </row>
    <row r="239" spans="1:16" ht="15.75" thickBot="1" x14ac:dyDescent="0.3">
      <c r="A239" s="60" t="s">
        <v>114</v>
      </c>
      <c r="B239" s="2"/>
      <c r="C239" s="2" t="s">
        <v>483</v>
      </c>
      <c r="D239" s="2" t="s">
        <v>484</v>
      </c>
      <c r="E239" s="2" t="s">
        <v>485</v>
      </c>
      <c r="F239" s="2" t="s">
        <v>486</v>
      </c>
      <c r="G239" s="134"/>
      <c r="H239" s="134"/>
      <c r="I239" s="134"/>
      <c r="J239" s="134"/>
      <c r="K239" s="134"/>
      <c r="L239" s="134"/>
      <c r="M239" s="134"/>
      <c r="N239" s="134"/>
    </row>
    <row r="240" spans="1:16" ht="15.75" thickBot="1" x14ac:dyDescent="0.3">
      <c r="A240" s="60" t="s">
        <v>115</v>
      </c>
      <c r="B240" s="2"/>
      <c r="C240" s="2" t="s">
        <v>487</v>
      </c>
      <c r="D240" s="2" t="s">
        <v>488</v>
      </c>
      <c r="E240" s="2" t="s">
        <v>489</v>
      </c>
      <c r="F240" s="2" t="s">
        <v>490</v>
      </c>
      <c r="G240" s="134"/>
      <c r="H240" s="134"/>
      <c r="I240" s="134"/>
      <c r="J240" s="134"/>
      <c r="K240" s="134"/>
      <c r="L240" s="134"/>
      <c r="M240" s="134"/>
      <c r="N240" s="134"/>
    </row>
    <row r="241" spans="1:16" ht="15.75" thickBot="1" x14ac:dyDescent="0.3">
      <c r="A241" s="60" t="s">
        <v>116</v>
      </c>
      <c r="B241" s="2"/>
      <c r="C241" s="2" t="s">
        <v>491</v>
      </c>
      <c r="D241" s="2" t="s">
        <v>492</v>
      </c>
      <c r="E241" s="2" t="s">
        <v>493</v>
      </c>
      <c r="F241" s="2" t="s">
        <v>494</v>
      </c>
      <c r="G241" s="134"/>
      <c r="H241" s="134"/>
      <c r="I241" s="134"/>
      <c r="J241" s="134"/>
      <c r="K241" s="134"/>
      <c r="L241" s="134"/>
      <c r="M241" s="134"/>
      <c r="N241" s="134"/>
    </row>
    <row r="242" spans="1:16" ht="15.75" thickBot="1" x14ac:dyDescent="0.3">
      <c r="A242" s="60" t="s">
        <v>117</v>
      </c>
      <c r="B242" s="2"/>
      <c r="C242" s="2" t="s">
        <v>520</v>
      </c>
      <c r="D242" s="2" t="s">
        <v>521</v>
      </c>
      <c r="E242" s="2" t="s">
        <v>522</v>
      </c>
      <c r="F242" s="2" t="s">
        <v>523</v>
      </c>
      <c r="G242" s="135"/>
      <c r="H242" s="135"/>
      <c r="I242" s="135"/>
      <c r="J242" s="135"/>
      <c r="K242" s="135"/>
      <c r="L242" s="135"/>
      <c r="M242" s="135"/>
      <c r="N242" s="135"/>
    </row>
    <row r="243" spans="1:16" thickBot="1" x14ac:dyDescent="0.25">
      <c r="A243" s="137" t="s">
        <v>188</v>
      </c>
      <c r="B243" s="38"/>
      <c r="C243" s="38">
        <f>C238+C239+C240+C241+C242</f>
        <v>325.77999999999997</v>
      </c>
      <c r="D243" s="38">
        <f>D238+D239+D240+D241+D242</f>
        <v>357.27</v>
      </c>
      <c r="E243" s="38">
        <f>E238+E239+E240+E241+E242</f>
        <v>1361.53</v>
      </c>
      <c r="F243" s="38">
        <f>F238+F239+F240+F241+F242</f>
        <v>9592.65</v>
      </c>
      <c r="G243" s="136"/>
      <c r="H243" s="136"/>
      <c r="I243" s="136"/>
      <c r="J243" s="136"/>
      <c r="K243" s="136"/>
      <c r="L243" s="136"/>
      <c r="M243" s="136"/>
      <c r="N243" s="136"/>
      <c r="O243" s="93"/>
      <c r="P243" s="94"/>
    </row>
    <row r="244" spans="1:16" thickBot="1" x14ac:dyDescent="0.25">
      <c r="A244" s="137" t="s">
        <v>189</v>
      </c>
      <c r="B244" s="38"/>
      <c r="C244" s="38">
        <f>C243/5</f>
        <v>65.155999999999992</v>
      </c>
      <c r="D244" s="38">
        <f>D243/5</f>
        <v>71.453999999999994</v>
      </c>
      <c r="E244" s="38">
        <f>E243/5</f>
        <v>272.30599999999998</v>
      </c>
      <c r="F244" s="38">
        <f>F243/5</f>
        <v>1918.53</v>
      </c>
      <c r="G244" s="136"/>
      <c r="H244" s="136"/>
      <c r="I244" s="136"/>
      <c r="J244" s="136"/>
      <c r="K244" s="136"/>
      <c r="L244" s="136"/>
      <c r="M244" s="136"/>
      <c r="N244" s="136"/>
      <c r="O244" s="93"/>
      <c r="P244" s="94"/>
    </row>
    <row r="245" spans="1:16" ht="15.75" thickBot="1" x14ac:dyDescent="0.3">
      <c r="A245" s="60" t="s">
        <v>266</v>
      </c>
      <c r="B245" s="2"/>
      <c r="C245" s="2" t="s">
        <v>495</v>
      </c>
      <c r="D245" s="2" t="s">
        <v>496</v>
      </c>
      <c r="E245" s="2" t="s">
        <v>497</v>
      </c>
      <c r="F245" s="2" t="s">
        <v>498</v>
      </c>
      <c r="G245" s="134"/>
      <c r="H245" s="134"/>
      <c r="I245" s="134"/>
      <c r="J245" s="134"/>
      <c r="K245" s="134"/>
      <c r="L245" s="134"/>
      <c r="M245" s="134"/>
      <c r="N245" s="134"/>
    </row>
    <row r="246" spans="1:16" ht="15.75" thickBot="1" x14ac:dyDescent="0.3">
      <c r="A246" s="60" t="s">
        <v>118</v>
      </c>
      <c r="B246" s="2"/>
      <c r="C246" s="2" t="s">
        <v>499</v>
      </c>
      <c r="D246" s="2" t="s">
        <v>500</v>
      </c>
      <c r="E246" s="2" t="s">
        <v>501</v>
      </c>
      <c r="F246" s="2" t="s">
        <v>502</v>
      </c>
      <c r="G246" s="134"/>
      <c r="H246" s="134"/>
      <c r="I246" s="134"/>
      <c r="J246" s="134"/>
      <c r="K246" s="134"/>
      <c r="L246" s="134"/>
      <c r="M246" s="134"/>
      <c r="N246" s="134"/>
    </row>
    <row r="247" spans="1:16" ht="15.75" thickBot="1" x14ac:dyDescent="0.3">
      <c r="A247" s="60" t="s">
        <v>119</v>
      </c>
      <c r="B247" s="2"/>
      <c r="C247" s="2" t="s">
        <v>503</v>
      </c>
      <c r="D247" s="2" t="s">
        <v>504</v>
      </c>
      <c r="E247" s="2" t="s">
        <v>505</v>
      </c>
      <c r="F247" s="2" t="s">
        <v>506</v>
      </c>
      <c r="G247" s="134"/>
      <c r="H247" s="134"/>
      <c r="I247" s="134"/>
      <c r="J247" s="134"/>
      <c r="K247" s="134"/>
      <c r="L247" s="134"/>
      <c r="M247" s="134"/>
      <c r="N247" s="134"/>
    </row>
    <row r="248" spans="1:16" ht="15.75" thickBot="1" x14ac:dyDescent="0.3">
      <c r="A248" s="60" t="s">
        <v>120</v>
      </c>
      <c r="B248" s="2"/>
      <c r="C248" s="2" t="s">
        <v>507</v>
      </c>
      <c r="D248" s="2" t="s">
        <v>508</v>
      </c>
      <c r="E248" s="2" t="s">
        <v>509</v>
      </c>
      <c r="F248" s="2" t="s">
        <v>510</v>
      </c>
      <c r="G248" s="134"/>
      <c r="H248" s="134"/>
      <c r="I248" s="134"/>
      <c r="J248" s="134"/>
      <c r="K248" s="134"/>
      <c r="L248" s="134"/>
      <c r="M248" s="134"/>
      <c r="N248" s="134"/>
    </row>
    <row r="249" spans="1:16" ht="15.75" thickBot="1" x14ac:dyDescent="0.3">
      <c r="A249" s="60" t="s">
        <v>121</v>
      </c>
      <c r="B249" s="2"/>
      <c r="C249" s="2" t="s">
        <v>511</v>
      </c>
      <c r="D249" s="2" t="s">
        <v>512</v>
      </c>
      <c r="E249" s="2" t="s">
        <v>513</v>
      </c>
      <c r="F249" s="133" t="s">
        <v>514</v>
      </c>
      <c r="G249" s="134"/>
      <c r="H249" s="134"/>
      <c r="I249" s="134"/>
      <c r="J249" s="134"/>
      <c r="K249" s="134"/>
      <c r="L249" s="134"/>
      <c r="M249" s="134"/>
      <c r="N249" s="134"/>
    </row>
    <row r="250" spans="1:16" thickBot="1" x14ac:dyDescent="0.25">
      <c r="A250" s="139" t="s">
        <v>138</v>
      </c>
      <c r="B250" s="38"/>
      <c r="C250" s="38">
        <f>C245+C246+C247+C248+C249</f>
        <v>322.52</v>
      </c>
      <c r="D250" s="38">
        <f>D245+D246+D247+D248+D249</f>
        <v>347.78000000000003</v>
      </c>
      <c r="E250" s="38">
        <f>E245+E246+E247+E248+E249</f>
        <v>1406.21</v>
      </c>
      <c r="F250" s="38">
        <f>F245+F246+F247+F248+F249</f>
        <v>9601.33</v>
      </c>
      <c r="G250" s="136"/>
      <c r="H250" s="136"/>
      <c r="I250" s="136"/>
      <c r="J250" s="136"/>
      <c r="K250" s="136"/>
      <c r="L250" s="136"/>
      <c r="M250" s="136"/>
      <c r="N250" s="136"/>
      <c r="O250" s="93"/>
      <c r="P250" s="94"/>
    </row>
    <row r="251" spans="1:16" thickBot="1" x14ac:dyDescent="0.25">
      <c r="A251" s="140" t="s">
        <v>189</v>
      </c>
      <c r="B251" s="138"/>
      <c r="C251" s="138">
        <f>C250/5</f>
        <v>64.503999999999991</v>
      </c>
      <c r="D251" s="138">
        <f>D250/5</f>
        <v>69.556000000000012</v>
      </c>
      <c r="E251" s="138">
        <f>E250/5</f>
        <v>281.24200000000002</v>
      </c>
      <c r="F251" s="138">
        <f>F250/5</f>
        <v>1920.2660000000001</v>
      </c>
      <c r="G251" s="136"/>
      <c r="H251" s="136"/>
      <c r="I251" s="136"/>
      <c r="J251" s="136"/>
      <c r="K251" s="136"/>
      <c r="L251" s="136"/>
      <c r="M251" s="136"/>
      <c r="N251" s="136"/>
      <c r="O251" s="93"/>
      <c r="P251" s="94"/>
    </row>
    <row r="252" spans="1:16" ht="15.75" thickBot="1" x14ac:dyDescent="0.3">
      <c r="A252" s="137" t="s">
        <v>478</v>
      </c>
      <c r="B252" s="2"/>
      <c r="C252" s="34">
        <f>(C243+C250)/10</f>
        <v>64.83</v>
      </c>
      <c r="D252" s="34">
        <f>(D243+D250)/10</f>
        <v>70.504999999999995</v>
      </c>
      <c r="E252" s="34">
        <f>(E243+E250)/10</f>
        <v>276.774</v>
      </c>
      <c r="F252" s="34">
        <f>(F243+F250)/10</f>
        <v>1919.3979999999999</v>
      </c>
    </row>
    <row r="253" spans="1:16" x14ac:dyDescent="0.25">
      <c r="A253" s="51"/>
    </row>
    <row r="254" spans="1:16" x14ac:dyDescent="0.25">
      <c r="A254" s="51" t="s">
        <v>267</v>
      </c>
    </row>
    <row r="255" spans="1:16" x14ac:dyDescent="0.25">
      <c r="A255" s="132" t="s">
        <v>527</v>
      </c>
    </row>
    <row r="256" spans="1:16" x14ac:dyDescent="0.25">
      <c r="A256" s="132" t="s">
        <v>528</v>
      </c>
    </row>
    <row r="257" spans="1:1" x14ac:dyDescent="0.25">
      <c r="A257" s="52" t="s">
        <v>529</v>
      </c>
    </row>
    <row r="258" spans="1:1" x14ac:dyDescent="0.25">
      <c r="A258" s="52" t="s">
        <v>530</v>
      </c>
    </row>
    <row r="259" spans="1:1" x14ac:dyDescent="0.25">
      <c r="A259" s="52" t="s">
        <v>531</v>
      </c>
    </row>
    <row r="260" spans="1:1" x14ac:dyDescent="0.25">
      <c r="A260" s="132" t="s">
        <v>532</v>
      </c>
    </row>
    <row r="261" spans="1:1" x14ac:dyDescent="0.25">
      <c r="A261" s="132" t="s">
        <v>279</v>
      </c>
    </row>
    <row r="262" spans="1:1" x14ac:dyDescent="0.25">
      <c r="A262" s="52" t="s">
        <v>533</v>
      </c>
    </row>
  </sheetData>
  <mergeCells count="120">
    <mergeCell ref="A216:P216"/>
    <mergeCell ref="A223:P223"/>
    <mergeCell ref="A231:P231"/>
    <mergeCell ref="F57:F58"/>
    <mergeCell ref="F79:F80"/>
    <mergeCell ref="F102:F103"/>
    <mergeCell ref="F146:F147"/>
    <mergeCell ref="F169:F170"/>
    <mergeCell ref="F191:F192"/>
    <mergeCell ref="F214:F215"/>
    <mergeCell ref="G169:J169"/>
    <mergeCell ref="G191:J191"/>
    <mergeCell ref="G214:J214"/>
    <mergeCell ref="A193:P193"/>
    <mergeCell ref="A200:P200"/>
    <mergeCell ref="A208:P208"/>
    <mergeCell ref="A213:P213"/>
    <mergeCell ref="A214:A215"/>
    <mergeCell ref="B214:B215"/>
    <mergeCell ref="C214:E214"/>
    <mergeCell ref="O214:O215"/>
    <mergeCell ref="P214:P215"/>
    <mergeCell ref="K214:N214"/>
    <mergeCell ref="A171:P171"/>
    <mergeCell ref="A177:P177"/>
    <mergeCell ref="A185:P185"/>
    <mergeCell ref="A190:P190"/>
    <mergeCell ref="A191:A192"/>
    <mergeCell ref="B191:B192"/>
    <mergeCell ref="C191:E191"/>
    <mergeCell ref="O191:O192"/>
    <mergeCell ref="P191:P192"/>
    <mergeCell ref="K191:N191"/>
    <mergeCell ref="A148:P148"/>
    <mergeCell ref="A155:P155"/>
    <mergeCell ref="A163:P163"/>
    <mergeCell ref="A168:P168"/>
    <mergeCell ref="A169:A170"/>
    <mergeCell ref="B169:B170"/>
    <mergeCell ref="C169:E169"/>
    <mergeCell ref="O169:O170"/>
    <mergeCell ref="P169:P170"/>
    <mergeCell ref="K169:N169"/>
    <mergeCell ref="A110:P110"/>
    <mergeCell ref="A118:P118"/>
    <mergeCell ref="A146:A147"/>
    <mergeCell ref="B146:B147"/>
    <mergeCell ref="C146:E146"/>
    <mergeCell ref="O146:O147"/>
    <mergeCell ref="P146:P147"/>
    <mergeCell ref="A145:P145"/>
    <mergeCell ref="G146:J146"/>
    <mergeCell ref="K146:N146"/>
    <mergeCell ref="A123:P123"/>
    <mergeCell ref="A124:A125"/>
    <mergeCell ref="B124:B125"/>
    <mergeCell ref="C124:E124"/>
    <mergeCell ref="F124:F125"/>
    <mergeCell ref="G124:J124"/>
    <mergeCell ref="K124:N124"/>
    <mergeCell ref="O124:O125"/>
    <mergeCell ref="P124:P125"/>
    <mergeCell ref="A126:P126"/>
    <mergeCell ref="A133:P133"/>
    <mergeCell ref="A140:P140"/>
    <mergeCell ref="O102:O103"/>
    <mergeCell ref="P102:P103"/>
    <mergeCell ref="A104:P104"/>
    <mergeCell ref="A79:A80"/>
    <mergeCell ref="B79:B80"/>
    <mergeCell ref="C79:E79"/>
    <mergeCell ref="O79:O80"/>
    <mergeCell ref="P79:P80"/>
    <mergeCell ref="A81:P81"/>
    <mergeCell ref="A88:P88"/>
    <mergeCell ref="A96:P96"/>
    <mergeCell ref="B102:B103"/>
    <mergeCell ref="C102:E102"/>
    <mergeCell ref="C34:E34"/>
    <mergeCell ref="O34:O35"/>
    <mergeCell ref="P34:P35"/>
    <mergeCell ref="A36:P36"/>
    <mergeCell ref="F34:F35"/>
    <mergeCell ref="G34:J34"/>
    <mergeCell ref="K34:N34"/>
    <mergeCell ref="A10:P10"/>
    <mergeCell ref="A11:A12"/>
    <mergeCell ref="B11:B12"/>
    <mergeCell ref="C11:E11"/>
    <mergeCell ref="O11:P11"/>
    <mergeCell ref="A13:P13"/>
    <mergeCell ref="A20:P20"/>
    <mergeCell ref="A28:P28"/>
    <mergeCell ref="G11:J11"/>
    <mergeCell ref="F11:F12"/>
    <mergeCell ref="K11:N11"/>
    <mergeCell ref="E9:J9"/>
    <mergeCell ref="G57:J57"/>
    <mergeCell ref="K57:N57"/>
    <mergeCell ref="G79:J79"/>
    <mergeCell ref="K79:N79"/>
    <mergeCell ref="G102:J102"/>
    <mergeCell ref="K102:N102"/>
    <mergeCell ref="A43:P43"/>
    <mergeCell ref="A51:P51"/>
    <mergeCell ref="A56:P56"/>
    <mergeCell ref="A57:A58"/>
    <mergeCell ref="B57:B58"/>
    <mergeCell ref="C57:E57"/>
    <mergeCell ref="O57:O58"/>
    <mergeCell ref="P57:P58"/>
    <mergeCell ref="A59:P59"/>
    <mergeCell ref="A65:P65"/>
    <mergeCell ref="A73:P73"/>
    <mergeCell ref="A78:P78"/>
    <mergeCell ref="A101:P101"/>
    <mergeCell ref="A102:A103"/>
    <mergeCell ref="A33:P33"/>
    <mergeCell ref="A34:A35"/>
    <mergeCell ref="B34:B35"/>
  </mergeCells>
  <pageMargins left="0.70866141732283472" right="0.70866141732283472" top="0.74803149606299213" bottom="0.74803149606299213" header="0.31496062992125984" footer="0.31496062992125984"/>
  <pageSetup paperSize="9" scale="65" fitToHeight="11" orientation="landscape" r:id="rId1"/>
  <rowBreaks count="10" manualBreakCount="10">
    <brk id="32" max="15" man="1"/>
    <brk id="55" max="15" man="1"/>
    <brk id="77" max="15" man="1"/>
    <brk id="100" max="15" man="1"/>
    <brk id="122" max="15" man="1"/>
    <brk id="144" max="15" man="1"/>
    <brk id="167" max="15" man="1"/>
    <brk id="189" max="15" man="1"/>
    <brk id="212" max="15" man="1"/>
    <brk id="235" max="15" man="1"/>
  </rowBreaks>
  <ignoredErrors>
    <ignoredError sqref="L230:M230 A235 A234 P1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Оксана</cp:lastModifiedBy>
  <cp:lastPrinted>2025-03-28T10:31:53Z</cp:lastPrinted>
  <dcterms:created xsi:type="dcterms:W3CDTF">2021-05-12T11:52:42Z</dcterms:created>
  <dcterms:modified xsi:type="dcterms:W3CDTF">2025-03-28T11:11:26Z</dcterms:modified>
</cp:coreProperties>
</file>